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735" tabRatio="733"/>
  </bookViews>
  <sheets>
    <sheet name="EAI" sheetId="11" r:id="rId1"/>
    <sheet name="CLAS.ADMVA. (1)" sheetId="10" r:id="rId2"/>
    <sheet name="CLAS.ADMVA." sheetId="7" r:id="rId3"/>
    <sheet name="CTG" sheetId="1" r:id="rId4"/>
    <sheet name="COGC.C" sheetId="2" r:id="rId5"/>
    <sheet name="COG C.C.(2)" sheetId="3" r:id="rId6"/>
    <sheet name="COG C.C. (3)" sheetId="4" r:id="rId7"/>
    <sheet name="CFG" sheetId="5" r:id="rId8"/>
    <sheet name="FTE." sheetId="6" r:id="rId9"/>
    <sheet name="End Neto" sheetId="8" r:id="rId10"/>
    <sheet name="Int" sheetId="9" r:id="rId11"/>
  </sheets>
  <definedNames>
    <definedName name="_xlnm.Print_Area" localSheetId="7">CFG!$A$1:$J$43</definedName>
    <definedName name="_xlnm.Print_Area" localSheetId="2">CLAS.ADMVA.!$A$1:$J$33</definedName>
    <definedName name="_xlnm.Print_Area" localSheetId="1">'CLAS.ADMVA. (1)'!$A$1:$J$33</definedName>
    <definedName name="_xlnm.Print_Area" localSheetId="6">'COG C.C. (3)'!$A$1:$I$34</definedName>
    <definedName name="_xlnm.Print_Area" localSheetId="5">'COG C.C.(2)'!$A$1:$I$35</definedName>
    <definedName name="_xlnm.Print_Area" localSheetId="4">COGC.C!$A$1:$I$38</definedName>
    <definedName name="_xlnm.Print_Area" localSheetId="3">CTG!$A$1:$J$32</definedName>
    <definedName name="_xlnm.Print_Area" localSheetId="9">'End Neto'!$A$1:$E$29</definedName>
    <definedName name="_xlnm.Print_Area" localSheetId="8">FTE.!$A$1:$I$37</definedName>
    <definedName name="_xlnm.Print_Area" localSheetId="10">Int!$A$1:$C$31</definedName>
  </definedNames>
  <calcPr calcId="144525"/>
</workbook>
</file>

<file path=xl/calcChain.xml><?xml version="1.0" encoding="utf-8"?>
<calcChain xmlns="http://schemas.openxmlformats.org/spreadsheetml/2006/main">
  <c r="I50" i="11" l="1"/>
  <c r="F50" i="11"/>
  <c r="I47" i="11"/>
  <c r="I56" i="11" s="1"/>
  <c r="H47" i="11"/>
  <c r="H56" i="11" s="1"/>
  <c r="G47" i="11"/>
  <c r="G56" i="11" s="1"/>
  <c r="F47" i="11"/>
  <c r="F56" i="11" s="1"/>
  <c r="E47" i="11"/>
  <c r="E56" i="11" s="1"/>
  <c r="D47" i="11"/>
  <c r="D56" i="11" s="1"/>
  <c r="I45" i="11"/>
  <c r="F45" i="11"/>
  <c r="I37" i="11"/>
  <c r="H37" i="11"/>
  <c r="G37" i="11"/>
  <c r="F37" i="11"/>
  <c r="E37" i="11"/>
  <c r="D37" i="11"/>
  <c r="H21" i="11"/>
  <c r="G21" i="11"/>
  <c r="E21" i="11"/>
  <c r="D21" i="11"/>
  <c r="I18" i="11"/>
  <c r="I21" i="11" s="1"/>
  <c r="F18" i="11"/>
  <c r="I16" i="11"/>
  <c r="F16" i="11"/>
  <c r="F21" i="11" s="1"/>
  <c r="H21" i="6" l="1"/>
  <c r="G21" i="6"/>
  <c r="E21" i="6"/>
  <c r="H20" i="3" l="1"/>
  <c r="G20" i="3"/>
  <c r="F20" i="3"/>
  <c r="E20" i="3"/>
  <c r="I10" i="3"/>
  <c r="F10" i="3"/>
  <c r="H28" i="2"/>
  <c r="E28" i="2"/>
  <c r="E18" i="2"/>
  <c r="F18" i="2" s="1"/>
  <c r="F21" i="2"/>
  <c r="I20" i="2"/>
  <c r="H10" i="2"/>
  <c r="G10" i="2"/>
  <c r="E10" i="2"/>
  <c r="I12" i="1"/>
  <c r="H37" i="6" l="1"/>
  <c r="E37" i="6"/>
  <c r="D37" i="6"/>
  <c r="F19" i="6"/>
  <c r="I19" i="6" s="1"/>
  <c r="F21" i="6"/>
  <c r="F17" i="6"/>
  <c r="I17" i="6" s="1"/>
  <c r="F13" i="6"/>
  <c r="I13" i="6" s="1"/>
  <c r="F31" i="6" l="1"/>
  <c r="F27" i="6"/>
  <c r="F23" i="6"/>
  <c r="F15" i="6"/>
  <c r="F11" i="6"/>
  <c r="F37" i="6" l="1"/>
  <c r="I31" i="6"/>
  <c r="I27" i="6"/>
  <c r="I23" i="6"/>
  <c r="I15" i="6"/>
  <c r="I11" i="6"/>
  <c r="F13" i="10" l="1"/>
  <c r="I13" i="10" s="1"/>
  <c r="F25" i="10" l="1"/>
  <c r="I25" i="10" s="1"/>
  <c r="F40" i="5" l="1"/>
  <c r="I40" i="5" s="1"/>
  <c r="F41" i="5"/>
  <c r="I41" i="5" s="1"/>
  <c r="F42" i="5"/>
  <c r="I42" i="5" s="1"/>
  <c r="F39" i="5"/>
  <c r="I39" i="5" s="1"/>
  <c r="F30" i="5"/>
  <c r="I30" i="5" s="1"/>
  <c r="F31" i="5"/>
  <c r="I31" i="5" s="1"/>
  <c r="F32" i="5"/>
  <c r="I32" i="5" s="1"/>
  <c r="F33" i="5"/>
  <c r="I33" i="5" s="1"/>
  <c r="F34" i="5"/>
  <c r="I34" i="5" s="1"/>
  <c r="F35" i="5"/>
  <c r="I35" i="5" s="1"/>
  <c r="F36" i="5"/>
  <c r="I36" i="5" s="1"/>
  <c r="F37" i="5"/>
  <c r="I37" i="5" s="1"/>
  <c r="F29" i="5"/>
  <c r="I29" i="5" s="1"/>
  <c r="F22" i="5"/>
  <c r="I22" i="5" s="1"/>
  <c r="F23" i="5"/>
  <c r="I23" i="5" s="1"/>
  <c r="I24" i="5"/>
  <c r="F25" i="5"/>
  <c r="I25" i="5" s="1"/>
  <c r="F26" i="5"/>
  <c r="I26" i="5" s="1"/>
  <c r="F27" i="5"/>
  <c r="I27" i="5" s="1"/>
  <c r="F21" i="5"/>
  <c r="I21" i="5" s="1"/>
  <c r="F13" i="5"/>
  <c r="I13" i="5" s="1"/>
  <c r="F14" i="5"/>
  <c r="I14" i="5" s="1"/>
  <c r="F15" i="5"/>
  <c r="I15" i="5" s="1"/>
  <c r="F16" i="5"/>
  <c r="I16" i="5" s="1"/>
  <c r="F17" i="5"/>
  <c r="I17" i="5" s="1"/>
  <c r="F18" i="5"/>
  <c r="I18" i="5" s="1"/>
  <c r="F19" i="5"/>
  <c r="I19" i="5" s="1"/>
  <c r="F12" i="5"/>
  <c r="I12" i="5" s="1"/>
  <c r="F22" i="10"/>
  <c r="I22" i="10" s="1"/>
  <c r="F19" i="10"/>
  <c r="I19" i="10" s="1"/>
  <c r="F16" i="10"/>
  <c r="I16" i="10" s="1"/>
  <c r="I14" i="10"/>
  <c r="H11" i="10"/>
  <c r="H33" i="10" s="1"/>
  <c r="G11" i="10"/>
  <c r="G33" i="10" s="1"/>
  <c r="E11" i="10"/>
  <c r="E33" i="10" s="1"/>
  <c r="D11" i="10"/>
  <c r="D33" i="10" s="1"/>
  <c r="F11" i="10" l="1"/>
  <c r="F33" i="10" s="1"/>
  <c r="I11" i="5"/>
  <c r="I11" i="10"/>
  <c r="I33" i="10" s="1"/>
  <c r="D33" i="7"/>
  <c r="F11" i="7"/>
  <c r="C28" i="9"/>
  <c r="B28" i="9"/>
  <c r="C16" i="9"/>
  <c r="B16" i="9"/>
  <c r="D26" i="8"/>
  <c r="C26" i="8"/>
  <c r="E24" i="8"/>
  <c r="E23" i="8"/>
  <c r="E22" i="8"/>
  <c r="E21" i="8"/>
  <c r="E20" i="8"/>
  <c r="E19" i="8"/>
  <c r="E18" i="8"/>
  <c r="D16" i="8"/>
  <c r="C16" i="8"/>
  <c r="E15" i="8"/>
  <c r="E14" i="8"/>
  <c r="E12" i="8"/>
  <c r="E11" i="8"/>
  <c r="E10" i="8"/>
  <c r="E9" i="8"/>
  <c r="C30" i="9" l="1"/>
  <c r="B30" i="9"/>
  <c r="C28" i="8"/>
  <c r="D28" i="8"/>
  <c r="E16" i="8"/>
  <c r="E26" i="8"/>
  <c r="I11" i="7"/>
  <c r="D11" i="5"/>
  <c r="F29" i="4"/>
  <c r="I29" i="4" s="1"/>
  <c r="F28" i="4"/>
  <c r="I28" i="4" s="1"/>
  <c r="F27" i="4"/>
  <c r="I27" i="4" s="1"/>
  <c r="F26" i="4"/>
  <c r="I26" i="4" s="1"/>
  <c r="F25" i="4"/>
  <c r="I25" i="4" s="1"/>
  <c r="F24" i="4"/>
  <c r="I24" i="4" s="1"/>
  <c r="F23" i="4"/>
  <c r="I23" i="4" s="1"/>
  <c r="F21" i="4"/>
  <c r="I21" i="4" s="1"/>
  <c r="F20" i="4"/>
  <c r="I20" i="4" s="1"/>
  <c r="F19" i="4"/>
  <c r="I19" i="4" s="1"/>
  <c r="F17" i="4"/>
  <c r="I17" i="4" s="1"/>
  <c r="F16" i="4"/>
  <c r="I16" i="4" s="1"/>
  <c r="F15" i="4"/>
  <c r="I15" i="4" s="1"/>
  <c r="F14" i="4"/>
  <c r="I14" i="4" s="1"/>
  <c r="F13" i="4"/>
  <c r="I13" i="4" s="1"/>
  <c r="F12" i="4"/>
  <c r="I12" i="4" s="1"/>
  <c r="F11" i="4"/>
  <c r="I11" i="4" s="1"/>
  <c r="D10" i="4"/>
  <c r="H10" i="3"/>
  <c r="G10" i="3"/>
  <c r="F33" i="3"/>
  <c r="I33" i="3" s="1"/>
  <c r="F32" i="3"/>
  <c r="I32" i="3" s="1"/>
  <c r="F31" i="3"/>
  <c r="I31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19" i="3"/>
  <c r="I19" i="3" s="1"/>
  <c r="F18" i="3"/>
  <c r="I18" i="3" s="1"/>
  <c r="F17" i="3"/>
  <c r="I17" i="3" s="1"/>
  <c r="F16" i="3"/>
  <c r="I16" i="3" s="1"/>
  <c r="F15" i="3"/>
  <c r="I15" i="3" s="1"/>
  <c r="F13" i="3"/>
  <c r="I13" i="3" s="1"/>
  <c r="F12" i="3"/>
  <c r="I12" i="3" s="1"/>
  <c r="F11" i="3"/>
  <c r="I11" i="3" s="1"/>
  <c r="E10" i="3"/>
  <c r="D10" i="3"/>
  <c r="G28" i="2"/>
  <c r="G18" i="2"/>
  <c r="F37" i="2"/>
  <c r="I37" i="2" s="1"/>
  <c r="F36" i="2"/>
  <c r="I36" i="2" s="1"/>
  <c r="F35" i="2"/>
  <c r="I35" i="2" s="1"/>
  <c r="F34" i="2"/>
  <c r="I34" i="2" s="1"/>
  <c r="F33" i="2"/>
  <c r="I33" i="2" s="1"/>
  <c r="F32" i="2"/>
  <c r="I32" i="2" s="1"/>
  <c r="F31" i="2"/>
  <c r="I31" i="2" s="1"/>
  <c r="F30" i="2"/>
  <c r="I30" i="2" s="1"/>
  <c r="F29" i="2"/>
  <c r="I29" i="2" s="1"/>
  <c r="F27" i="2"/>
  <c r="I27" i="2" s="1"/>
  <c r="I26" i="2"/>
  <c r="F25" i="2"/>
  <c r="I25" i="2" s="1"/>
  <c r="F24" i="2"/>
  <c r="I24" i="2" s="1"/>
  <c r="F23" i="2"/>
  <c r="I23" i="2" s="1"/>
  <c r="F22" i="2"/>
  <c r="I22" i="2" s="1"/>
  <c r="I21" i="2"/>
  <c r="F20" i="2"/>
  <c r="F19" i="2"/>
  <c r="I19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D10" i="2"/>
  <c r="E32" i="1"/>
  <c r="G32" i="1"/>
  <c r="H32" i="1"/>
  <c r="D32" i="1"/>
  <c r="F28" i="1"/>
  <c r="I28" i="1" s="1"/>
  <c r="F24" i="1"/>
  <c r="I24" i="1" s="1"/>
  <c r="F20" i="1"/>
  <c r="I20" i="1" s="1"/>
  <c r="I16" i="1"/>
  <c r="F12" i="1"/>
  <c r="E33" i="7"/>
  <c r="G33" i="7"/>
  <c r="H33" i="7"/>
  <c r="F12" i="7"/>
  <c r="F13" i="7"/>
  <c r="I13" i="7" s="1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I20" i="7"/>
  <c r="E38" i="5"/>
  <c r="F38" i="5"/>
  <c r="G38" i="5"/>
  <c r="H38" i="5"/>
  <c r="I38" i="5"/>
  <c r="D38" i="5"/>
  <c r="E28" i="5"/>
  <c r="F28" i="5"/>
  <c r="G28" i="5"/>
  <c r="H28" i="5"/>
  <c r="I28" i="5"/>
  <c r="D28" i="5"/>
  <c r="E20" i="5"/>
  <c r="F20" i="5"/>
  <c r="G20" i="5"/>
  <c r="H20" i="5"/>
  <c r="I20" i="5"/>
  <c r="D20" i="5"/>
  <c r="E11" i="5"/>
  <c r="F11" i="5"/>
  <c r="G11" i="5"/>
  <c r="H11" i="5"/>
  <c r="E22" i="4"/>
  <c r="G22" i="4"/>
  <c r="H22" i="4"/>
  <c r="D22" i="4"/>
  <c r="E18" i="4"/>
  <c r="G18" i="4"/>
  <c r="H18" i="4"/>
  <c r="D18" i="4"/>
  <c r="E10" i="4"/>
  <c r="G10" i="4"/>
  <c r="G33" i="4" s="1"/>
  <c r="H10" i="4"/>
  <c r="H33" i="4" s="1"/>
  <c r="E30" i="3"/>
  <c r="G30" i="3"/>
  <c r="H30" i="3"/>
  <c r="D30" i="3"/>
  <c r="D20" i="3"/>
  <c r="D28" i="2"/>
  <c r="H18" i="2"/>
  <c r="D18" i="2"/>
  <c r="E38" i="2" l="1"/>
  <c r="I18" i="2"/>
  <c r="I43" i="5"/>
  <c r="E28" i="8"/>
  <c r="F28" i="2"/>
  <c r="I28" i="2" s="1"/>
  <c r="D35" i="3"/>
  <c r="F10" i="2"/>
  <c r="I10" i="2" s="1"/>
  <c r="E33" i="4"/>
  <c r="F18" i="4"/>
  <c r="I18" i="4" s="1"/>
  <c r="G38" i="2"/>
  <c r="H35" i="3"/>
  <c r="F30" i="3"/>
  <c r="I30" i="3" s="1"/>
  <c r="H43" i="5"/>
  <c r="D43" i="5"/>
  <c r="E35" i="3"/>
  <c r="G43" i="5"/>
  <c r="F32" i="1"/>
  <c r="I32" i="1"/>
  <c r="F22" i="4"/>
  <c r="I22" i="4" s="1"/>
  <c r="E43" i="5"/>
  <c r="I20" i="3"/>
  <c r="D33" i="4"/>
  <c r="F33" i="7"/>
  <c r="G35" i="3"/>
  <c r="F43" i="5"/>
  <c r="F10" i="4"/>
  <c r="H38" i="2"/>
  <c r="D38" i="2"/>
  <c r="I12" i="7"/>
  <c r="I33" i="7" s="1"/>
  <c r="D34" i="4" l="1"/>
  <c r="F38" i="2"/>
  <c r="I38" i="2"/>
  <c r="I34" i="4" s="1"/>
  <c r="E34" i="4"/>
  <c r="G34" i="4"/>
  <c r="F33" i="4"/>
  <c r="H34" i="4"/>
  <c r="I10" i="4"/>
  <c r="I33" i="4" s="1"/>
  <c r="I35" i="3"/>
  <c r="F35" i="3"/>
  <c r="F34" i="4" l="1"/>
  <c r="G37" i="6"/>
  <c r="I21" i="6"/>
  <c r="I37" i="6"/>
</calcChain>
</file>

<file path=xl/sharedStrings.xml><?xml version="1.0" encoding="utf-8"?>
<sst xmlns="http://schemas.openxmlformats.org/spreadsheetml/2006/main" count="395" uniqueCount="219">
  <si>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</si>
  <si>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</si>
  <si>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</si>
  <si>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</si>
  <si>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</si>
  <si>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</si>
  <si>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</si>
  <si>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</si>
  <si>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</si>
  <si>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</si>
  <si>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</si>
  <si>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</si>
  <si>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</si>
  <si>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</si>
  <si>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</si>
  <si>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</si>
  <si>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</si>
  <si>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</si>
  <si>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Clasificación por Objeto del Gasto (Capítulo y Concepto)</t>
  </si>
  <si>
    <t>Egresos</t>
  </si>
  <si>
    <t xml:space="preserve">  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</si>
  <si>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</si>
  <si>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</si>
  <si>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</si>
  <si>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</si>
  <si>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</si>
  <si>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</si>
  <si>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</si>
  <si>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</si>
  <si>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</si>
  <si>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</si>
  <si>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</si>
  <si>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</si>
  <si>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</si>
  <si>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</si>
  <si>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</si>
  <si>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</si>
  <si>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</si>
  <si>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</si>
  <si>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</si>
  <si>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</si>
  <si>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</si>
  <si>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</si>
  <si>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</si>
  <si>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</si>
  <si>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</si>
  <si>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</si>
  <si>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</si>
  <si>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Total del Gasto hoja 1 de 3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</si>
  <si>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</si>
  <si>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</si>
  <si>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</si>
  <si>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</si>
  <si>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</si>
  <si>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</si>
  <si>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</si>
  <si>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</si>
  <si>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</si>
  <si>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</si>
  <si>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</si>
  <si>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</si>
  <si>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</si>
  <si>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</si>
  <si>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</si>
  <si>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</si>
  <si>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</si>
  <si>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</si>
  <si>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</si>
  <si>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</si>
  <si>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</si>
  <si>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</si>
  <si>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</si>
  <si>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Total del Gasto hoja 2 de 3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</si>
  <si>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</si>
  <si>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</si>
  <si>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</si>
  <si>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</si>
  <si>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</si>
  <si>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</si>
  <si>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</si>
  <si>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</si>
  <si>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</si>
  <si>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</si>
  <si>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</si>
  <si>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</si>
  <si>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</si>
  <si>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</si>
  <si>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</si>
  <si>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</si>
  <si>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</si>
  <si>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</si>
  <si>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</si>
  <si>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 hoja 3 de 3</t>
  </si>
  <si>
    <t>Total del Gasto Clasificación por Objeto del Gasto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</si>
  <si>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</si>
  <si>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</si>
  <si>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</si>
  <si>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</si>
  <si>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</si>
  <si>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</si>
  <si>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</si>
  <si>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</si>
  <si>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</si>
  <si>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</si>
  <si>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</si>
  <si>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</si>
  <si>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</si>
  <si>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</si>
  <si>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</si>
  <si>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</si>
  <si>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</si>
  <si>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</si>
  <si>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</si>
  <si>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</si>
  <si>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</si>
  <si>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</si>
  <si>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</si>
  <si>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</si>
  <si>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</si>
  <si>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</si>
  <si>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</si>
  <si>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</si>
  <si>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</si>
  <si>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</si>
  <si>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</si>
  <si>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</si>
  <si>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Clasificación por Fuente de Financiamiento</t>
  </si>
  <si>
    <t>Recursos Fiscales</t>
  </si>
  <si>
    <t xml:space="preserve">Total del Gasto </t>
  </si>
  <si>
    <t>Clasificación Administrativa</t>
  </si>
  <si>
    <t>Unidad Administrativa 1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</si>
  <si>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</si>
  <si>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</si>
  <si>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</si>
  <si>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</si>
  <si>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</si>
  <si>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</si>
  <si>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</si>
  <si>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Unidad Administrativa 9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</si>
  <si>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</si>
  <si>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</si>
  <si>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</si>
  <si>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</si>
  <si>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</si>
  <si>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</si>
  <si>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</si>
  <si>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</si>
  <si>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</si>
  <si>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Crédito No. </t>
  </si>
  <si>
    <t xml:space="preserve"> </t>
  </si>
  <si>
    <t>Total Créditos Bancarios</t>
  </si>
  <si>
    <t>Otros Instrumentos de Deuda</t>
  </si>
  <si>
    <t xml:space="preserve">Tipo de Instrumento </t>
  </si>
  <si>
    <t>Tipo de Instrumento</t>
  </si>
  <si>
    <t>Total Otros Instrumentos de Deuda</t>
  </si>
  <si>
    <t>TOTAL</t>
  </si>
  <si>
    <t>Intereses de la Deuda</t>
  </si>
  <si>
    <t>Total de Intereses de Créditos Bancarios</t>
  </si>
  <si>
    <t>Total de Intereses de Otros Instrumentos de Deuda</t>
  </si>
  <si>
    <t>Poder Ejecutivo</t>
  </si>
  <si>
    <t>Administración Pública Centralizada</t>
  </si>
  <si>
    <t>Administración Pública Descentralizada</t>
  </si>
  <si>
    <t>Poder Legislativo</t>
  </si>
  <si>
    <t>Poder Judicial</t>
  </si>
  <si>
    <t>Organos Autónomos</t>
  </si>
  <si>
    <t>Municipios</t>
  </si>
  <si>
    <t>Otros Recursos de Transferencias Federales Etiquetadas</t>
  </si>
  <si>
    <t>Recursos Federales NE</t>
  </si>
  <si>
    <t>Recursos Estatales NE</t>
  </si>
  <si>
    <t>Recursos Federales E</t>
  </si>
  <si>
    <t>Financiamientos Internos</t>
  </si>
  <si>
    <t>Recursos Propios</t>
  </si>
  <si>
    <t>Otros recursos de Libre Disposición</t>
  </si>
  <si>
    <t>Recursos Estatales E</t>
  </si>
  <si>
    <t>Financiamientos Externos</t>
  </si>
  <si>
    <t>Avance de Gestión Financiera 2020</t>
  </si>
  <si>
    <t>Instituto de Cultura Física y Deporte del Estado de Zacatecas</t>
  </si>
  <si>
    <t>Instituto de Cultura Física y Depoprte del Estado de Zacatecas</t>
  </si>
  <si>
    <t>Unidad Administrativa 69</t>
  </si>
  <si>
    <t>Del 1 de Enero al 30 de Junio de 2020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</si>
  <si>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</si>
  <si>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</si>
  <si>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</si>
  <si>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</si>
  <si>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</si>
  <si>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</si>
  <si>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</si>
  <si>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</si>
  <si>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</si>
  <si>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</si>
  <si>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</si>
  <si>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</si>
  <si>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</si>
  <si>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</si>
  <si>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</si>
  <si>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</si>
  <si>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</si>
  <si>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</si>
  <si>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</si>
  <si>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</si>
  <si>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</si>
  <si>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 y  Jubilaciones</t>
  </si>
  <si>
    <t>Ingresos Derivados de Financiamientos</t>
  </si>
  <si>
    <t>Total</t>
  </si>
  <si>
    <t>Ingresos excedentes</t>
  </si>
  <si>
    <t>Presupuestaria /1</t>
  </si>
  <si>
    <t>Estado Analítico de Ingresos
Por Fuente de Financiamiento</t>
  </si>
  <si>
    <t xml:space="preserve">Ingresos del Poder Ejecutivo Federal o Estatal y de los Municipios 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</si>
  <si>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</si>
  <si>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</si>
  <si>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</si>
  <si>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</si>
  <si>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 de los Poderes Legislativo y Judicial, de los Órganos Autónomos y del Sector Paraestatal o Paramunicipal, así  como de las Empresas Productivas del Estado</t>
  </si>
  <si>
    <r>
      <t>Ingresos por Ventas de Bienes, Prestación de  Servicios y otros Ingresos</t>
    </r>
    <r>
      <rPr>
        <vertAlign val="superscript"/>
        <sz val="8"/>
        <rFont val="Arial"/>
        <family val="2"/>
      </rPr>
      <t>3</t>
    </r>
  </si>
  <si>
    <t>Transferencias, Asignaciones, Subsidios y Subvenciones, y Pensiones y Jubilaciones</t>
  </si>
  <si>
    <r>
      <t xml:space="preserve">1 </t>
    </r>
    <r>
      <rPr>
        <sz val="8"/>
        <rFont val="Arial"/>
        <family val="2"/>
      </rPr>
      <t xml:space="preserve"> Incluye intereses que generan las cuentas bancarias de los entes públicos en productos.</t>
    </r>
  </si>
  <si>
    <r>
      <t xml:space="preserve">2 </t>
    </r>
    <r>
      <rPr>
        <sz val="8"/>
        <rFont val="Arial"/>
        <family val="2"/>
      </rPr>
      <t xml:space="preserve"> Incluye donativos en efectivo del Poder Ejecutivo, entre otros aprovechamientos.</t>
    </r>
  </si>
  <si>
    <r>
      <t xml:space="preserve">3 </t>
    </r>
    <r>
      <rPr>
        <sz val="8"/>
        <rFont val="Arial"/>
        <family val="2"/>
      </rPr>
      <t xml:space="preserve"> Se refiere a los ingresos propios obtenidos por los Poderes Legislativos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</si>
  <si>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Presupuestaria 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</si>
</sst>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#,##0.000000000000"/>
    <numFmt numFmtId="166" formatCode="_(* #,##0_);_(* \(#,##0\);_(* &quot;-&quot;??_);_(@_)"/>
    <numFmt numFmtId="167" formatCode="#,##0;\(#,##0,###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  <scheme val="minor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8000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</borders>
  <cellStyleXfs count="6">
    <xf numFmtId="0" fontId="0" fillId="0" borderId="0"/>
    <xf numFmtId="164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  <xf numFmtId="43" fontId="9" fillId="0" borderId="0" applyFont="0" applyFill="0" applyBorder="0" applyAlignment="0" applyProtection="0"/>
  </cellStyleXfs>
  <cellXfs count="239">
    <xf numFmtId="0" fontId="0" fillId="0" borderId="0" xfId="0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0" fillId="2" borderId="0" xfId="0" applyFill="1"/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0" borderId="6" xfId="0" applyFont="1" applyBorder="1"/>
    <xf numFmtId="0" fontId="6" fillId="0" borderId="7" xfId="0" applyFont="1" applyBorder="1"/>
    <xf numFmtId="0" fontId="7" fillId="2" borderId="6" xfId="0" applyFont="1" applyFill="1" applyBorder="1" applyAlignment="1">
      <alignment horizontal="justify" vertical="center" wrapText="1"/>
    </xf>
    <xf numFmtId="3" fontId="6" fillId="2" borderId="7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6" fillId="0" borderId="0" xfId="0" applyFont="1"/>
    <xf numFmtId="0" fontId="7" fillId="2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3" fontId="6" fillId="2" borderId="10" xfId="0" applyNumberFormat="1" applyFont="1" applyFill="1" applyBorder="1" applyAlignment="1">
      <alignment horizontal="justify" vertical="center" wrapText="1"/>
    </xf>
    <xf numFmtId="0" fontId="2" fillId="2" borderId="0" xfId="0" applyFont="1" applyFill="1"/>
    <xf numFmtId="3" fontId="7" fillId="2" borderId="10" xfId="0" applyNumberFormat="1" applyFont="1" applyFill="1" applyBorder="1" applyAlignment="1">
      <alignment horizontal="right" vertical="center" wrapText="1"/>
    </xf>
    <xf numFmtId="0" fontId="2" fillId="0" borderId="0" xfId="0" applyFont="1"/>
    <xf numFmtId="3" fontId="6" fillId="0" borderId="0" xfId="0" applyNumberFormat="1" applyFont="1"/>
    <xf numFmtId="3" fontId="7" fillId="2" borderId="1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0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justify" vertical="center" wrapText="1"/>
    </xf>
    <xf numFmtId="3" fontId="7" fillId="2" borderId="14" xfId="0" applyNumberFormat="1" applyFont="1" applyFill="1" applyBorder="1" applyAlignment="1">
      <alignment vertical="center" wrapText="1"/>
    </xf>
    <xf numFmtId="3" fontId="0" fillId="2" borderId="0" xfId="0" applyNumberFormat="1" applyFill="1"/>
    <xf numFmtId="3" fontId="7" fillId="2" borderId="16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3" fontId="7" fillId="2" borderId="7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justify" vertical="top"/>
    </xf>
    <xf numFmtId="3" fontId="6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7" fillId="2" borderId="12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7" fillId="2" borderId="6" xfId="0" applyFont="1" applyFill="1" applyBorder="1" applyAlignment="1">
      <alignment horizontal="justify" vertical="top" wrapText="1"/>
    </xf>
    <xf numFmtId="0" fontId="7" fillId="2" borderId="12" xfId="0" applyFont="1" applyFill="1" applyBorder="1" applyAlignment="1">
      <alignment horizontal="justify" vertical="top" wrapText="1"/>
    </xf>
    <xf numFmtId="0" fontId="7" fillId="2" borderId="13" xfId="0" applyFont="1" applyFill="1" applyBorder="1" applyAlignment="1">
      <alignment horizontal="left" vertical="top" wrapText="1"/>
    </xf>
    <xf numFmtId="3" fontId="7" fillId="2" borderId="14" xfId="0" applyNumberFormat="1" applyFont="1" applyFill="1" applyBorder="1" applyAlignment="1">
      <alignment horizontal="right" vertical="top" wrapText="1"/>
    </xf>
    <xf numFmtId="0" fontId="6" fillId="2" borderId="0" xfId="0" applyFont="1" applyFill="1"/>
    <xf numFmtId="4" fontId="6" fillId="2" borderId="0" xfId="0" applyNumberFormat="1" applyFont="1" applyFill="1"/>
    <xf numFmtId="3" fontId="6" fillId="2" borderId="7" xfId="0" applyNumberFormat="1" applyFont="1" applyFill="1" applyBorder="1" applyAlignment="1">
      <alignment horizontal="right"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14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0" fontId="13" fillId="0" borderId="0" xfId="0" applyFont="1"/>
    <xf numFmtId="0" fontId="5" fillId="0" borderId="0" xfId="0" applyFont="1" applyFill="1" applyBorder="1" applyAlignment="1">
      <alignment horizontal="center"/>
    </xf>
    <xf numFmtId="0" fontId="12" fillId="0" borderId="0" xfId="0" applyFont="1" applyFill="1"/>
    <xf numFmtId="0" fontId="6" fillId="2" borderId="18" xfId="0" applyFont="1" applyFill="1" applyBorder="1" applyAlignment="1"/>
    <xf numFmtId="0" fontId="6" fillId="2" borderId="19" xfId="0" applyFont="1" applyFill="1" applyBorder="1" applyAlignment="1"/>
    <xf numFmtId="3" fontId="6" fillId="2" borderId="18" xfId="0" applyNumberFormat="1" applyFont="1" applyFill="1" applyBorder="1" applyAlignment="1"/>
    <xf numFmtId="3" fontId="6" fillId="2" borderId="20" xfId="0" applyNumberFormat="1" applyFont="1" applyFill="1" applyBorder="1" applyAlignment="1"/>
    <xf numFmtId="0" fontId="6" fillId="2" borderId="5" xfId="0" applyFont="1" applyFill="1" applyBorder="1" applyAlignment="1"/>
    <xf numFmtId="0" fontId="6" fillId="2" borderId="6" xfId="0" applyFont="1" applyFill="1" applyBorder="1" applyAlignment="1"/>
    <xf numFmtId="3" fontId="6" fillId="2" borderId="5" xfId="0" applyNumberFormat="1" applyFont="1" applyFill="1" applyBorder="1" applyAlignment="1"/>
    <xf numFmtId="3" fontId="6" fillId="2" borderId="7" xfId="0" applyNumberFormat="1" applyFont="1" applyFill="1" applyBorder="1" applyAlignment="1"/>
    <xf numFmtId="4" fontId="14" fillId="0" borderId="0" xfId="0" applyNumberFormat="1" applyFont="1"/>
    <xf numFmtId="3" fontId="6" fillId="2" borderId="7" xfId="0" applyNumberFormat="1" applyFont="1" applyFill="1" applyBorder="1" applyAlignment="1">
      <alignment horizontal="right"/>
    </xf>
    <xf numFmtId="0" fontId="14" fillId="0" borderId="0" xfId="0" applyFont="1"/>
    <xf numFmtId="3" fontId="7" fillId="2" borderId="5" xfId="0" applyNumberFormat="1" applyFont="1" applyFill="1" applyBorder="1" applyAlignment="1"/>
    <xf numFmtId="3" fontId="7" fillId="2" borderId="7" xfId="0" applyNumberFormat="1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3" fontId="6" fillId="2" borderId="2" xfId="0" applyNumberFormat="1" applyFont="1" applyFill="1" applyBorder="1" applyAlignment="1"/>
    <xf numFmtId="3" fontId="6" fillId="2" borderId="4" xfId="0" applyNumberFormat="1" applyFont="1" applyFill="1" applyBorder="1" applyAlignment="1"/>
    <xf numFmtId="2" fontId="14" fillId="0" borderId="0" xfId="0" applyNumberFormat="1" applyFont="1"/>
    <xf numFmtId="3" fontId="6" fillId="2" borderId="5" xfId="0" applyNumberFormat="1" applyFont="1" applyFill="1" applyBorder="1" applyAlignment="1">
      <alignment horizontal="right"/>
    </xf>
    <xf numFmtId="3" fontId="13" fillId="0" borderId="0" xfId="0" applyNumberFormat="1" applyFont="1"/>
    <xf numFmtId="3" fontId="7" fillId="2" borderId="8" xfId="0" applyNumberFormat="1" applyFont="1" applyFill="1" applyBorder="1" applyAlignment="1"/>
    <xf numFmtId="3" fontId="7" fillId="2" borderId="1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/>
    <xf numFmtId="0" fontId="6" fillId="2" borderId="20" xfId="0" applyFont="1" applyFill="1" applyBorder="1"/>
    <xf numFmtId="0" fontId="15" fillId="2" borderId="20" xfId="0" applyFont="1" applyFill="1" applyBorder="1"/>
    <xf numFmtId="0" fontId="6" fillId="2" borderId="7" xfId="0" applyFont="1" applyFill="1" applyBorder="1"/>
    <xf numFmtId="3" fontId="6" fillId="2" borderId="7" xfId="0" applyNumberFormat="1" applyFont="1" applyFill="1" applyBorder="1"/>
    <xf numFmtId="3" fontId="4" fillId="2" borderId="7" xfId="0" applyNumberFormat="1" applyFont="1" applyFill="1" applyBorder="1"/>
    <xf numFmtId="0" fontId="16" fillId="2" borderId="7" xfId="0" applyFont="1" applyFill="1" applyBorder="1" applyAlignment="1">
      <alignment horizontal="center"/>
    </xf>
    <xf numFmtId="3" fontId="17" fillId="2" borderId="7" xfId="0" applyNumberFormat="1" applyFont="1" applyFill="1" applyBorder="1"/>
    <xf numFmtId="0" fontId="6" fillId="2" borderId="10" xfId="0" applyFont="1" applyFill="1" applyBorder="1"/>
    <xf numFmtId="0" fontId="15" fillId="2" borderId="10" xfId="0" applyFont="1" applyFill="1" applyBorder="1"/>
    <xf numFmtId="0" fontId="6" fillId="2" borderId="4" xfId="0" applyFont="1" applyFill="1" applyBorder="1"/>
    <xf numFmtId="0" fontId="15" fillId="2" borderId="4" xfId="0" applyFont="1" applyFill="1" applyBorder="1"/>
    <xf numFmtId="3" fontId="18" fillId="2" borderId="7" xfId="0" applyNumberFormat="1" applyFont="1" applyFill="1" applyBorder="1"/>
    <xf numFmtId="3" fontId="19" fillId="2" borderId="7" xfId="0" applyNumberFormat="1" applyFont="1" applyFill="1" applyBorder="1"/>
    <xf numFmtId="0" fontId="20" fillId="2" borderId="10" xfId="0" applyFont="1" applyFill="1" applyBorder="1" applyAlignment="1">
      <alignment horizontal="center"/>
    </xf>
    <xf numFmtId="3" fontId="21" fillId="2" borderId="10" xfId="0" applyNumberFormat="1" applyFont="1" applyFill="1" applyBorder="1" applyAlignment="1">
      <alignment horizontal="right"/>
    </xf>
    <xf numFmtId="165" fontId="6" fillId="0" borderId="0" xfId="0" applyNumberFormat="1" applyFont="1"/>
    <xf numFmtId="0" fontId="22" fillId="2" borderId="6" xfId="0" applyFont="1" applyFill="1" applyBorder="1" applyAlignment="1">
      <alignment horizontal="left" vertical="top" wrapText="1" indent="5"/>
    </xf>
    <xf numFmtId="3" fontId="22" fillId="2" borderId="7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center"/>
    </xf>
    <xf numFmtId="166" fontId="7" fillId="2" borderId="7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2" borderId="0" xfId="0" applyFill="1" applyBorder="1"/>
    <xf numFmtId="0" fontId="17" fillId="3" borderId="0" xfId="0" applyFont="1" applyFill="1" applyBorder="1"/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horizontal="left" indent="1"/>
    </xf>
    <xf numFmtId="0" fontId="3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/>
    </xf>
    <xf numFmtId="0" fontId="5" fillId="4" borderId="15" xfId="3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167" fontId="7" fillId="2" borderId="7" xfId="0" applyNumberFormat="1" applyFont="1" applyFill="1" applyBorder="1" applyAlignment="1">
      <alignment horizontal="right" vertical="top" wrapText="1"/>
    </xf>
    <xf numFmtId="167" fontId="22" fillId="2" borderId="7" xfId="0" applyNumberFormat="1" applyFont="1" applyFill="1" applyBorder="1" applyAlignment="1">
      <alignment horizontal="right" vertical="top" wrapText="1"/>
    </xf>
    <xf numFmtId="167" fontId="7" fillId="2" borderId="14" xfId="0" applyNumberFormat="1" applyFont="1" applyFill="1" applyBorder="1" applyAlignment="1">
      <alignment horizontal="right" vertical="top" wrapText="1"/>
    </xf>
    <xf numFmtId="167" fontId="6" fillId="2" borderId="7" xfId="0" applyNumberFormat="1" applyFont="1" applyFill="1" applyBorder="1" applyAlignment="1">
      <alignment horizontal="right" vertical="center" wrapText="1"/>
    </xf>
    <xf numFmtId="167" fontId="7" fillId="2" borderId="10" xfId="0" applyNumberFormat="1" applyFont="1" applyFill="1" applyBorder="1" applyAlignment="1">
      <alignment horizontal="right" vertical="center" wrapText="1"/>
    </xf>
    <xf numFmtId="167" fontId="7" fillId="2" borderId="11" xfId="0" applyNumberFormat="1" applyFont="1" applyFill="1" applyBorder="1" applyAlignment="1">
      <alignment horizontal="right" vertical="center" wrapText="1"/>
    </xf>
    <xf numFmtId="167" fontId="7" fillId="2" borderId="14" xfId="0" applyNumberFormat="1" applyFont="1" applyFill="1" applyBorder="1" applyAlignment="1">
      <alignment vertical="center" wrapText="1"/>
    </xf>
    <xf numFmtId="167" fontId="7" fillId="2" borderId="7" xfId="0" applyNumberFormat="1" applyFont="1" applyFill="1" applyBorder="1" applyAlignment="1">
      <alignment horizontal="right" vertical="center" wrapText="1"/>
    </xf>
    <xf numFmtId="167" fontId="6" fillId="2" borderId="7" xfId="0" applyNumberFormat="1" applyFont="1" applyFill="1" applyBorder="1" applyAlignment="1">
      <alignment horizontal="right" vertical="center"/>
    </xf>
    <xf numFmtId="167" fontId="7" fillId="2" borderId="14" xfId="0" applyNumberFormat="1" applyFont="1" applyFill="1" applyBorder="1" applyAlignment="1">
      <alignment horizontal="right" vertical="center"/>
    </xf>
    <xf numFmtId="0" fontId="0" fillId="0" borderId="5" xfId="0" applyBorder="1"/>
    <xf numFmtId="3" fontId="7" fillId="2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5" fillId="4" borderId="15" xfId="3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37" fontId="5" fillId="4" borderId="26" xfId="4" applyNumberFormat="1" applyFont="1" applyFill="1" applyBorder="1" applyAlignment="1">
      <alignment horizontal="center" vertical="center"/>
    </xf>
    <xf numFmtId="37" fontId="5" fillId="4" borderId="26" xfId="4" applyNumberFormat="1" applyFont="1" applyFill="1" applyBorder="1" applyAlignment="1">
      <alignment horizontal="center" vertical="center" wrapText="1"/>
    </xf>
    <xf numFmtId="37" fontId="5" fillId="4" borderId="1" xfId="4" applyNumberFormat="1" applyFont="1" applyFill="1" applyBorder="1" applyAlignment="1">
      <alignment horizontal="center" vertical="center"/>
    </xf>
    <xf numFmtId="37" fontId="5" fillId="4" borderId="1" xfId="4" applyNumberFormat="1" applyFont="1" applyFill="1" applyBorder="1" applyAlignment="1">
      <alignment horizontal="center" vertical="center"/>
    </xf>
    <xf numFmtId="37" fontId="5" fillId="4" borderId="1" xfId="4" applyNumberFormat="1" applyFont="1" applyFill="1" applyBorder="1" applyAlignment="1">
      <alignment horizontal="center" wrapText="1"/>
    </xf>
    <xf numFmtId="37" fontId="5" fillId="4" borderId="1" xfId="4" applyNumberFormat="1" applyFont="1" applyFill="1" applyBorder="1" applyAlignment="1">
      <alignment horizontal="center" vertical="center" wrapText="1"/>
    </xf>
    <xf numFmtId="0" fontId="23" fillId="2" borderId="5" xfId="4" applyFont="1" applyFill="1" applyBorder="1"/>
    <xf numFmtId="0" fontId="23" fillId="2" borderId="0" xfId="4" applyFont="1" applyFill="1" applyBorder="1"/>
    <xf numFmtId="0" fontId="23" fillId="2" borderId="6" xfId="4" applyFont="1" applyFill="1" applyBorder="1"/>
    <xf numFmtId="0" fontId="23" fillId="2" borderId="6" xfId="4" applyFont="1" applyFill="1" applyBorder="1" applyAlignment="1">
      <alignment horizontal="center"/>
    </xf>
    <xf numFmtId="0" fontId="23" fillId="2" borderId="7" xfId="4" applyFont="1" applyFill="1" applyBorder="1" applyAlignment="1">
      <alignment horizont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3" fontId="11" fillId="2" borderId="7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7" fontId="11" fillId="2" borderId="7" xfId="0" applyNumberFormat="1" applyFont="1" applyFill="1" applyBorder="1" applyAlignment="1">
      <alignment vertical="center" wrapText="1"/>
    </xf>
    <xf numFmtId="0" fontId="23" fillId="2" borderId="8" xfId="4" applyFont="1" applyFill="1" applyBorder="1" applyAlignment="1">
      <alignment horizontal="center" vertical="center"/>
    </xf>
    <xf numFmtId="0" fontId="23" fillId="2" borderId="27" xfId="4" applyFont="1" applyFill="1" applyBorder="1" applyAlignment="1">
      <alignment horizontal="center" vertical="center"/>
    </xf>
    <xf numFmtId="0" fontId="23" fillId="2" borderId="9" xfId="4" applyFont="1" applyFill="1" applyBorder="1" applyAlignment="1">
      <alignment wrapText="1"/>
    </xf>
    <xf numFmtId="3" fontId="23" fillId="2" borderId="9" xfId="5" applyNumberFormat="1" applyFont="1" applyFill="1" applyBorder="1" applyAlignment="1">
      <alignment horizontal="center"/>
    </xf>
    <xf numFmtId="3" fontId="23" fillId="2" borderId="10" xfId="5" applyNumberFormat="1" applyFont="1" applyFill="1" applyBorder="1" applyAlignment="1">
      <alignment horizontal="center"/>
    </xf>
    <xf numFmtId="3" fontId="10" fillId="2" borderId="7" xfId="0" applyNumberFormat="1" applyFont="1" applyFill="1" applyBorder="1" applyAlignment="1">
      <alignment vertical="center" wrapText="1"/>
    </xf>
    <xf numFmtId="0" fontId="24" fillId="2" borderId="12" xfId="4" applyFont="1" applyFill="1" applyBorder="1" applyAlignment="1">
      <alignment horizontal="centerContinuous"/>
    </xf>
    <xf numFmtId="0" fontId="24" fillId="2" borderId="25" xfId="4" applyFont="1" applyFill="1" applyBorder="1" applyAlignment="1">
      <alignment horizontal="centerContinuous"/>
    </xf>
    <xf numFmtId="0" fontId="24" fillId="2" borderId="13" xfId="4" applyFont="1" applyFill="1" applyBorder="1" applyAlignment="1">
      <alignment horizontal="left" wrapText="1"/>
    </xf>
    <xf numFmtId="3" fontId="10" fillId="2" borderId="14" xfId="0" applyNumberFormat="1" applyFont="1" applyFill="1" applyBorder="1" applyAlignment="1">
      <alignment vertical="center" wrapText="1"/>
    </xf>
    <xf numFmtId="167" fontId="10" fillId="2" borderId="14" xfId="0" applyNumberFormat="1" applyFont="1" applyFill="1" applyBorder="1" applyAlignment="1">
      <alignment vertical="center" wrapText="1"/>
    </xf>
    <xf numFmtId="167" fontId="10" fillId="2" borderId="4" xfId="0" applyNumberFormat="1" applyFont="1" applyFill="1" applyBorder="1" applyAlignment="1">
      <alignment horizontal="right" vertical="center" wrapText="1"/>
    </xf>
    <xf numFmtId="0" fontId="4" fillId="2" borderId="28" xfId="0" applyFont="1" applyFill="1" applyBorder="1" applyAlignment="1">
      <alignment vertical="top" wrapText="1"/>
    </xf>
    <xf numFmtId="3" fontId="3" fillId="2" borderId="28" xfId="0" applyNumberFormat="1" applyFont="1" applyFill="1" applyBorder="1" applyAlignment="1">
      <alignment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167" fontId="10" fillId="2" borderId="1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wrapText="1"/>
    </xf>
    <xf numFmtId="0" fontId="6" fillId="2" borderId="29" xfId="0" applyFont="1" applyFill="1" applyBorder="1" applyAlignment="1"/>
    <xf numFmtId="0" fontId="6" fillId="2" borderId="30" xfId="0" applyFont="1" applyFill="1" applyBorder="1" applyAlignment="1"/>
    <xf numFmtId="0" fontId="6" fillId="2" borderId="31" xfId="0" applyFont="1" applyFill="1" applyBorder="1" applyAlignment="1"/>
    <xf numFmtId="0" fontId="6" fillId="2" borderId="32" xfId="0" applyFont="1" applyFill="1" applyBorder="1"/>
    <xf numFmtId="0" fontId="6" fillId="2" borderId="33" xfId="0" applyFont="1" applyFill="1" applyBorder="1"/>
    <xf numFmtId="0" fontId="25" fillId="2" borderId="34" xfId="0" applyFont="1" applyFill="1" applyBorder="1" applyAlignment="1">
      <alignment horizontal="right"/>
    </xf>
    <xf numFmtId="0" fontId="7" fillId="2" borderId="0" xfId="4" applyFont="1" applyFill="1" applyBorder="1"/>
    <xf numFmtId="0" fontId="7" fillId="2" borderId="0" xfId="4" applyFont="1" applyFill="1" applyBorder="1" applyAlignment="1">
      <alignment horizontal="center"/>
    </xf>
    <xf numFmtId="0" fontId="3" fillId="2" borderId="5" xfId="4" applyFont="1" applyFill="1" applyBorder="1" applyAlignment="1">
      <alignment horizontal="left" vertical="center" wrapText="1"/>
    </xf>
    <xf numFmtId="0" fontId="3" fillId="2" borderId="0" xfId="4" applyFont="1" applyFill="1" applyBorder="1" applyAlignment="1">
      <alignment horizontal="left" vertical="center" wrapText="1"/>
    </xf>
    <xf numFmtId="0" fontId="3" fillId="2" borderId="6" xfId="4" applyFont="1" applyFill="1" applyBorder="1" applyAlignment="1">
      <alignment horizontal="left" vertical="center" wrapText="1"/>
    </xf>
    <xf numFmtId="3" fontId="10" fillId="2" borderId="7" xfId="0" applyNumberFormat="1" applyFont="1" applyFill="1" applyBorder="1" applyAlignment="1">
      <alignment horizontal="right" vertical="center" wrapText="1"/>
    </xf>
    <xf numFmtId="167" fontId="10" fillId="2" borderId="7" xfId="0" applyNumberFormat="1" applyFont="1" applyFill="1" applyBorder="1" applyAlignment="1">
      <alignment horizontal="right" vertical="center" wrapText="1"/>
    </xf>
    <xf numFmtId="0" fontId="4" fillId="2" borderId="5" xfId="4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right" vertical="center" wrapText="1"/>
    </xf>
    <xf numFmtId="167" fontId="11" fillId="2" borderId="7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/>
    <xf numFmtId="0" fontId="4" fillId="2" borderId="6" xfId="0" applyFont="1" applyFill="1" applyBorder="1" applyAlignment="1">
      <alignment vertical="center" wrapText="1"/>
    </xf>
    <xf numFmtId="3" fontId="23" fillId="2" borderId="7" xfId="5" applyNumberFormat="1" applyFont="1" applyFill="1" applyBorder="1" applyAlignment="1">
      <alignment horizontal="right"/>
    </xf>
    <xf numFmtId="0" fontId="3" fillId="2" borderId="5" xfId="4" applyFont="1" applyFill="1" applyBorder="1" applyAlignment="1">
      <alignment horizontal="left"/>
    </xf>
    <xf numFmtId="0" fontId="3" fillId="2" borderId="5" xfId="4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6" xfId="0" applyFont="1" applyFill="1" applyBorder="1"/>
    <xf numFmtId="3" fontId="24" fillId="2" borderId="7" xfId="5" applyNumberFormat="1" applyFont="1" applyFill="1" applyBorder="1" applyAlignment="1">
      <alignment horizontal="right"/>
    </xf>
    <xf numFmtId="3" fontId="24" fillId="2" borderId="7" xfId="5" applyNumberFormat="1" applyFont="1" applyFill="1" applyBorder="1" applyAlignment="1">
      <alignment horizontal="center"/>
    </xf>
    <xf numFmtId="0" fontId="4" fillId="2" borderId="0" xfId="4" applyFont="1" applyFill="1" applyBorder="1" applyAlignment="1">
      <alignment horizontal="center" vertical="center"/>
    </xf>
    <xf numFmtId="0" fontId="24" fillId="2" borderId="13" xfId="4" applyFont="1" applyFill="1" applyBorder="1" applyAlignment="1">
      <alignment horizontal="left" wrapText="1" indent="1"/>
    </xf>
    <xf numFmtId="167" fontId="24" fillId="2" borderId="4" xfId="4" applyNumberFormat="1" applyFont="1" applyFill="1" applyBorder="1" applyAlignment="1">
      <alignment horizontal="right" vertical="center"/>
    </xf>
    <xf numFmtId="167" fontId="24" fillId="2" borderId="10" xfId="4" applyNumberFormat="1" applyFont="1" applyFill="1" applyBorder="1" applyAlignment="1">
      <alignment horizontal="right" vertical="center"/>
    </xf>
    <xf numFmtId="0" fontId="26" fillId="2" borderId="0" xfId="0" applyFont="1" applyFill="1"/>
    <xf numFmtId="0" fontId="26" fillId="2" borderId="0" xfId="0" applyFont="1" applyFill="1" applyAlignment="1">
      <alignment horizontal="left" vertical="center" wrapText="1"/>
    </xf>
  </cellXfs>
  <cellStyles count="6">
    <cellStyle name="=C:\WINNT\SYSTEM32\COMMAND.COM" xfId="1"/>
    <cellStyle name="Millares 2" xfId="2"/>
    <cellStyle name="Millares 2 5" xfId="5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8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jpeg"/><Relationship Id="rId1" Type="http://schemas.openxmlformats.org/officeDocument/2006/relationships/image" Target="../media/image2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eg"/><Relationship Id="rId1" Type="http://schemas.openxmlformats.org/officeDocument/2006/relationships/image" Target="../media/image1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jpeg"/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60158</xdr:colOff>
      <xdr:row>0</xdr:row>
      <xdr:rowOff>60159</xdr:rowOff>
    </xdr:from>
    <xdr:to>
      <xdr:col>2</xdr:col>
      <xdr:colOff>757767</xdr:colOff>
      <xdr:row>4</xdr:row>
      <xdr:rowOff>68247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58" y="60159"/>
          <a:ext cx="2869309" cy="770088"/>
        </a:xfrm>
        <a:prstGeom prst="rect">
          <a:avLst/>
        </a:prstGeom>
      </xdr:spPr>
    </xdr:pic>
    <xdr:clientData/>
  </xdr:twoCellAnchor>
  <xdr:oneCellAnchor>
    <xdr:from>
      <xdr:col>0</xdr:col>
      <xdr:colOff>176574</xdr:colOff>
      <xdr:row>27</xdr:row>
      <xdr:rowOff>38992</xdr:rowOff>
    </xdr:from>
    <xdr:ext cx="2786760" cy="746690"/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6574" y="6277867"/>
          <a:ext cx="2786760" cy="746690"/>
        </a:xfrm>
        <a:prstGeom prst="rect">
          <a:avLst/>
        </a:prstGeom>
      </xdr:spPr>
    </xdr:pic>
    <xdr:clientData/>
  </xdr:oneCellAnchor>
  <xdr:twoCellAnchor>
    <xdr:from>
      <xdr:col>6</xdr:col>
      <xdr:colOff>123824</xdr:colOff>
      <xdr:row>0</xdr:row>
      <xdr:rowOff>76200</xdr:rowOff>
    </xdr:from>
    <xdr:to>
      <xdr:col>8</xdr:col>
      <xdr:colOff>571499</xdr:colOff>
      <xdr:row>4</xdr:row>
      <xdr:rowOff>66675</xdr:rowOff>
    </xdr:to>
    <xdr:pic>
      <xdr:nvPicPr>
        <xdr:cNvPr id="4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9" y="76200"/>
          <a:ext cx="2543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27</xdr:row>
      <xdr:rowOff>47625</xdr:rowOff>
    </xdr:from>
    <xdr:to>
      <xdr:col>8</xdr:col>
      <xdr:colOff>581025</xdr:colOff>
      <xdr:row>31</xdr:row>
      <xdr:rowOff>38100</xdr:rowOff>
    </xdr:to>
    <xdr:pic>
      <xdr:nvPicPr>
        <xdr:cNvPr id="5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6286500"/>
          <a:ext cx="2676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866775</xdr:colOff>
      <xdr:row>3</xdr:row>
      <xdr:rowOff>161926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28576"/>
          <a:ext cx="2190750" cy="704850"/>
        </a:xfrm>
        <a:prstGeom prst="rect">
          <a:avLst/>
        </a:prstGeom>
      </xdr:spPr>
    </xdr:pic>
    <xdr:clientData/>
  </xdr:twoCellAnchor>
  <xdr:twoCellAnchor>
    <xdr:from>
      <xdr:col>3</xdr:col>
      <xdr:colOff>933451</xdr:colOff>
      <xdr:row>0</xdr:row>
      <xdr:rowOff>152401</xdr:rowOff>
    </xdr:from>
    <xdr:to>
      <xdr:col>4</xdr:col>
      <xdr:colOff>1276351</xdr:colOff>
      <xdr:row>4</xdr:row>
      <xdr:rowOff>1</xdr:rowOff>
    </xdr:to>
    <xdr:pic>
      <xdr:nvPicPr>
        <xdr:cNvPr id="4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6" y="152401"/>
          <a:ext cx="2057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711926</xdr:colOff>
      <xdr:row>13</xdr:row>
      <xdr:rowOff>107448</xdr:rowOff>
    </xdr:from>
    <xdr:ext cx="3795847" cy="937629"/>
    <xdr:sp macro="" textlink="">
      <xdr:nvSpPr>
        <xdr:cNvPr id="2" name="Rectángulo 1"/>
        <xdr:cNvSpPr/>
      </xdr:nvSpPr>
      <xdr:spPr>
        <a:xfrm>
          <a:off x="2426426" y="3098298"/>
          <a:ext cx="37958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"NO APLICA"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0</xdr:col>
      <xdr:colOff>2352675</xdr:colOff>
      <xdr:row>3</xdr:row>
      <xdr:rowOff>192843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57150"/>
          <a:ext cx="2228850" cy="764343"/>
        </a:xfrm>
        <a:prstGeom prst="rect">
          <a:avLst/>
        </a:prstGeom>
      </xdr:spPr>
    </xdr:pic>
    <xdr:clientData/>
  </xdr:twoCellAnchor>
  <xdr:twoCellAnchor>
    <xdr:from>
      <xdr:col>1</xdr:col>
      <xdr:colOff>2219324</xdr:colOff>
      <xdr:row>0</xdr:row>
      <xdr:rowOff>85725</xdr:rowOff>
    </xdr:from>
    <xdr:to>
      <xdr:col>2</xdr:col>
      <xdr:colOff>2133599</xdr:colOff>
      <xdr:row>3</xdr:row>
      <xdr:rowOff>171450</xdr:rowOff>
    </xdr:to>
    <xdr:pic>
      <xdr:nvPicPr>
        <xdr:cNvPr id="5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49" y="85725"/>
          <a:ext cx="22955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2455005</xdr:colOff>
      <xdr:row>13</xdr:row>
      <xdr:rowOff>202698</xdr:rowOff>
    </xdr:from>
    <xdr:ext cx="3795847" cy="937629"/>
    <xdr:sp macro="" textlink="">
      <xdr:nvSpPr>
        <xdr:cNvPr id="2" name="Rectángulo 1"/>
        <xdr:cNvSpPr/>
      </xdr:nvSpPr>
      <xdr:spPr>
        <a:xfrm>
          <a:off x="2455005" y="3174498"/>
          <a:ext cx="37958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"NO APLICA"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85726</xdr:rowOff>
    </xdr:from>
    <xdr:to>
      <xdr:col>2</xdr:col>
      <xdr:colOff>2295525</xdr:colOff>
      <xdr:row>4</xdr:row>
      <xdr:rowOff>143598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85726"/>
          <a:ext cx="2390775" cy="819872"/>
        </a:xfrm>
        <a:prstGeom prst="rect">
          <a:avLst/>
        </a:prstGeom>
      </xdr:spPr>
    </xdr:pic>
    <xdr:clientData/>
  </xdr:twoCellAnchor>
  <xdr:twoCellAnchor>
    <xdr:from>
      <xdr:col>5</xdr:col>
      <xdr:colOff>752475</xdr:colOff>
      <xdr:row>0</xdr:row>
      <xdr:rowOff>104774</xdr:rowOff>
    </xdr:from>
    <xdr:to>
      <xdr:col>8</xdr:col>
      <xdr:colOff>628650</xdr:colOff>
      <xdr:row>4</xdr:row>
      <xdr:rowOff>95249</xdr:rowOff>
    </xdr:to>
    <xdr:pic>
      <xdr:nvPicPr>
        <xdr:cNvPr id="4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04774"/>
          <a:ext cx="25050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95250</xdr:rowOff>
    </xdr:from>
    <xdr:to>
      <xdr:col>2</xdr:col>
      <xdr:colOff>2162175</xdr:colOff>
      <xdr:row>4</xdr:row>
      <xdr:rowOff>130257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95250"/>
          <a:ext cx="2324100" cy="797007"/>
        </a:xfrm>
        <a:prstGeom prst="rect">
          <a:avLst/>
        </a:prstGeom>
      </xdr:spPr>
    </xdr:pic>
    <xdr:clientData/>
  </xdr:twoCellAnchor>
  <xdr:twoCellAnchor>
    <xdr:from>
      <xdr:col>5</xdr:col>
      <xdr:colOff>733425</xdr:colOff>
      <xdr:row>0</xdr:row>
      <xdr:rowOff>114300</xdr:rowOff>
    </xdr:from>
    <xdr:to>
      <xdr:col>8</xdr:col>
      <xdr:colOff>609600</xdr:colOff>
      <xdr:row>4</xdr:row>
      <xdr:rowOff>104775</xdr:rowOff>
    </xdr:to>
    <xdr:pic>
      <xdr:nvPicPr>
        <xdr:cNvPr id="4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14300"/>
          <a:ext cx="25050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2</xdr:col>
      <xdr:colOff>2371725</xdr:colOff>
      <xdr:row>4</xdr:row>
      <xdr:rowOff>175164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23825"/>
          <a:ext cx="2371725" cy="813339"/>
        </a:xfrm>
        <a:prstGeom prst="rect">
          <a:avLst/>
        </a:prstGeom>
      </xdr:spPr>
    </xdr:pic>
    <xdr:clientData/>
  </xdr:twoCellAnchor>
  <xdr:twoCellAnchor>
    <xdr:from>
      <xdr:col>6</xdr:col>
      <xdr:colOff>66675</xdr:colOff>
      <xdr:row>0</xdr:row>
      <xdr:rowOff>114300</xdr:rowOff>
    </xdr:from>
    <xdr:to>
      <xdr:col>8</xdr:col>
      <xdr:colOff>819150</xdr:colOff>
      <xdr:row>4</xdr:row>
      <xdr:rowOff>104775</xdr:rowOff>
    </xdr:to>
    <xdr:pic>
      <xdr:nvPicPr>
        <xdr:cNvPr id="4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14300"/>
          <a:ext cx="25050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85726</xdr:rowOff>
    </xdr:from>
    <xdr:to>
      <xdr:col>2</xdr:col>
      <xdr:colOff>2390775</xdr:colOff>
      <xdr:row>4</xdr:row>
      <xdr:rowOff>172996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85726"/>
          <a:ext cx="2476500" cy="849270"/>
        </a:xfrm>
        <a:prstGeom prst="rect">
          <a:avLst/>
        </a:prstGeom>
      </xdr:spPr>
    </xdr:pic>
    <xdr:clientData/>
  </xdr:twoCellAnchor>
  <xdr:twoCellAnchor>
    <xdr:from>
      <xdr:col>5</xdr:col>
      <xdr:colOff>638175</xdr:colOff>
      <xdr:row>0</xdr:row>
      <xdr:rowOff>133350</xdr:rowOff>
    </xdr:from>
    <xdr:to>
      <xdr:col>8</xdr:col>
      <xdr:colOff>600075</xdr:colOff>
      <xdr:row>4</xdr:row>
      <xdr:rowOff>123825</xdr:rowOff>
    </xdr:to>
    <xdr:pic>
      <xdr:nvPicPr>
        <xdr:cNvPr id="4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33350"/>
          <a:ext cx="25050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142875</xdr:rowOff>
    </xdr:from>
    <xdr:to>
      <xdr:col>2</xdr:col>
      <xdr:colOff>2486025</xdr:colOff>
      <xdr:row>4</xdr:row>
      <xdr:rowOff>133274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42875"/>
          <a:ext cx="2638425" cy="904799"/>
        </a:xfrm>
        <a:prstGeom prst="rect">
          <a:avLst/>
        </a:prstGeom>
      </xdr:spPr>
    </xdr:pic>
    <xdr:clientData/>
  </xdr:twoCellAnchor>
  <xdr:twoCellAnchor>
    <xdr:from>
      <xdr:col>5</xdr:col>
      <xdr:colOff>638175</xdr:colOff>
      <xdr:row>0</xdr:row>
      <xdr:rowOff>190500</xdr:rowOff>
    </xdr:from>
    <xdr:to>
      <xdr:col>8</xdr:col>
      <xdr:colOff>428625</xdr:colOff>
      <xdr:row>4</xdr:row>
      <xdr:rowOff>95250</xdr:rowOff>
    </xdr:to>
    <xdr:pic>
      <xdr:nvPicPr>
        <xdr:cNvPr id="4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90500"/>
          <a:ext cx="2333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</xdr:colOff>
      <xdr:row>0</xdr:row>
      <xdr:rowOff>161926</xdr:rowOff>
    </xdr:from>
    <xdr:to>
      <xdr:col>2</xdr:col>
      <xdr:colOff>2510094</xdr:colOff>
      <xdr:row>4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4" y="161926"/>
          <a:ext cx="2471995" cy="847724"/>
        </a:xfrm>
        <a:prstGeom prst="rect">
          <a:avLst/>
        </a:prstGeom>
      </xdr:spPr>
    </xdr:pic>
    <xdr:clientData/>
  </xdr:twoCellAnchor>
  <xdr:twoCellAnchor>
    <xdr:from>
      <xdr:col>5</xdr:col>
      <xdr:colOff>533400</xdr:colOff>
      <xdr:row>0</xdr:row>
      <xdr:rowOff>123825</xdr:rowOff>
    </xdr:from>
    <xdr:to>
      <xdr:col>8</xdr:col>
      <xdr:colOff>533400</xdr:colOff>
      <xdr:row>4</xdr:row>
      <xdr:rowOff>85725</xdr:rowOff>
    </xdr:to>
    <xdr:pic>
      <xdr:nvPicPr>
        <xdr:cNvPr id="5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23825"/>
          <a:ext cx="25431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76200</xdr:rowOff>
    </xdr:from>
    <xdr:to>
      <xdr:col>2</xdr:col>
      <xdr:colOff>2371725</xdr:colOff>
      <xdr:row>4</xdr:row>
      <xdr:rowOff>160203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76200"/>
          <a:ext cx="2466975" cy="846003"/>
        </a:xfrm>
        <a:prstGeom prst="rect">
          <a:avLst/>
        </a:prstGeom>
      </xdr:spPr>
    </xdr:pic>
    <xdr:clientData/>
  </xdr:twoCellAnchor>
  <xdr:twoCellAnchor>
    <xdr:from>
      <xdr:col>5</xdr:col>
      <xdr:colOff>666749</xdr:colOff>
      <xdr:row>0</xdr:row>
      <xdr:rowOff>123826</xdr:rowOff>
    </xdr:from>
    <xdr:to>
      <xdr:col>8</xdr:col>
      <xdr:colOff>609599</xdr:colOff>
      <xdr:row>5</xdr:row>
      <xdr:rowOff>0</xdr:rowOff>
    </xdr:to>
    <xdr:pic>
      <xdr:nvPicPr>
        <xdr:cNvPr id="4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4" y="123826"/>
          <a:ext cx="2486025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142876</xdr:rowOff>
    </xdr:from>
    <xdr:to>
      <xdr:col>2</xdr:col>
      <xdr:colOff>2286000</xdr:colOff>
      <xdr:row>4</xdr:row>
      <xdr:rowOff>126742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42876"/>
          <a:ext cx="2619375" cy="898266"/>
        </a:xfrm>
        <a:prstGeom prst="rect">
          <a:avLst/>
        </a:prstGeom>
      </xdr:spPr>
    </xdr:pic>
    <xdr:clientData/>
  </xdr:twoCellAnchor>
  <xdr:twoCellAnchor>
    <xdr:from>
      <xdr:col>5</xdr:col>
      <xdr:colOff>485774</xdr:colOff>
      <xdr:row>0</xdr:row>
      <xdr:rowOff>114300</xdr:rowOff>
    </xdr:from>
    <xdr:to>
      <xdr:col>8</xdr:col>
      <xdr:colOff>581024</xdr:colOff>
      <xdr:row>4</xdr:row>
      <xdr:rowOff>180975</xdr:rowOff>
    </xdr:to>
    <xdr:pic>
      <xdr:nvPicPr>
        <xdr:cNvPr id="5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4" y="114300"/>
          <a:ext cx="26384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K33" sqref="K33"/>
    </sheetView>
  </sheetViews>
  <sheetFormatPr baseColWidth="10" defaultRowHeight="15" x14ac:dyDescent="0.25"/>
  <sheetData>
    <row r="1" spans="1:9" x14ac:dyDescent="0.25">
      <c r="A1" s="138" t="s">
        <v>175</v>
      </c>
      <c r="B1" s="138"/>
      <c r="C1" s="138"/>
      <c r="D1" s="138"/>
      <c r="E1" s="138"/>
      <c r="F1" s="138"/>
      <c r="G1" s="138"/>
      <c r="H1" s="138"/>
      <c r="I1" s="138"/>
    </row>
    <row r="2" spans="1:9" x14ac:dyDescent="0.25">
      <c r="A2" s="138" t="s">
        <v>176</v>
      </c>
      <c r="B2" s="138"/>
      <c r="C2" s="138"/>
      <c r="D2" s="138"/>
      <c r="E2" s="138"/>
      <c r="F2" s="138"/>
      <c r="G2" s="138"/>
      <c r="H2" s="138"/>
      <c r="I2" s="138"/>
    </row>
    <row r="3" spans="1:9" x14ac:dyDescent="0.25">
      <c r="A3" s="138" t="s">
        <v>180</v>
      </c>
      <c r="B3" s="138"/>
      <c r="C3" s="138"/>
      <c r="D3" s="138"/>
      <c r="E3" s="138"/>
      <c r="F3" s="138"/>
      <c r="G3" s="138"/>
      <c r="H3" s="138"/>
      <c r="I3" s="138"/>
    </row>
    <row r="4" spans="1:9" x14ac:dyDescent="0.25">
      <c r="A4" s="138" t="s">
        <v>179</v>
      </c>
      <c r="B4" s="138"/>
      <c r="C4" s="138"/>
      <c r="D4" s="138"/>
      <c r="E4" s="138"/>
      <c r="F4" s="138"/>
      <c r="G4" s="138"/>
      <c r="H4" s="138"/>
      <c r="I4" s="138"/>
    </row>
    <row r="5" spans="1:9" x14ac:dyDescent="0.25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25">
      <c r="A6" s="171" t="s">
        <v>181</v>
      </c>
      <c r="B6" s="171"/>
      <c r="C6" s="171"/>
      <c r="D6" s="171" t="s">
        <v>182</v>
      </c>
      <c r="E6" s="171"/>
      <c r="F6" s="171"/>
      <c r="G6" s="171"/>
      <c r="H6" s="171"/>
      <c r="I6" s="172" t="s">
        <v>183</v>
      </c>
    </row>
    <row r="7" spans="1:9" ht="34.5" x14ac:dyDescent="0.25">
      <c r="A7" s="173"/>
      <c r="B7" s="173"/>
      <c r="C7" s="173"/>
      <c r="D7" s="174" t="s">
        <v>184</v>
      </c>
      <c r="E7" s="175" t="s">
        <v>185</v>
      </c>
      <c r="F7" s="174" t="s">
        <v>7</v>
      </c>
      <c r="G7" s="174" t="s">
        <v>8</v>
      </c>
      <c r="H7" s="174" t="s">
        <v>186</v>
      </c>
      <c r="I7" s="176"/>
    </row>
    <row r="8" spans="1:9" x14ac:dyDescent="0.25">
      <c r="A8" s="173"/>
      <c r="B8" s="173"/>
      <c r="C8" s="173"/>
      <c r="D8" s="174" t="s">
        <v>187</v>
      </c>
      <c r="E8" s="174" t="s">
        <v>188</v>
      </c>
      <c r="F8" s="174" t="s">
        <v>189</v>
      </c>
      <c r="G8" s="174" t="s">
        <v>190</v>
      </c>
      <c r="H8" s="174" t="s">
        <v>191</v>
      </c>
      <c r="I8" s="174" t="s">
        <v>192</v>
      </c>
    </row>
    <row r="9" spans="1:9" x14ac:dyDescent="0.25">
      <c r="A9" s="177"/>
      <c r="B9" s="178"/>
      <c r="C9" s="179"/>
      <c r="D9" s="180"/>
      <c r="E9" s="181"/>
      <c r="F9" s="181"/>
      <c r="G9" s="181"/>
      <c r="H9" s="181"/>
      <c r="I9" s="181"/>
    </row>
    <row r="10" spans="1:9" x14ac:dyDescent="0.25">
      <c r="A10" s="182" t="s">
        <v>193</v>
      </c>
      <c r="B10" s="183"/>
      <c r="C10" s="184"/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</row>
    <row r="11" spans="1:9" x14ac:dyDescent="0.25">
      <c r="A11" s="182" t="s">
        <v>194</v>
      </c>
      <c r="B11" s="183"/>
      <c r="C11" s="184"/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</row>
    <row r="12" spans="1:9" x14ac:dyDescent="0.25">
      <c r="A12" s="182" t="s">
        <v>195</v>
      </c>
      <c r="B12" s="183"/>
      <c r="C12" s="184"/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</row>
    <row r="13" spans="1:9" x14ac:dyDescent="0.25">
      <c r="A13" s="182" t="s">
        <v>196</v>
      </c>
      <c r="B13" s="183"/>
      <c r="C13" s="184"/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</row>
    <row r="14" spans="1:9" x14ac:dyDescent="0.25">
      <c r="A14" s="182" t="s">
        <v>197</v>
      </c>
      <c r="B14" s="183"/>
      <c r="C14" s="184"/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</row>
    <row r="15" spans="1:9" x14ac:dyDescent="0.25">
      <c r="A15" s="182" t="s">
        <v>198</v>
      </c>
      <c r="B15" s="183"/>
      <c r="C15" s="184"/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</row>
    <row r="16" spans="1:9" x14ac:dyDescent="0.25">
      <c r="A16" s="186" t="s">
        <v>199</v>
      </c>
      <c r="B16" s="187"/>
      <c r="C16" s="188"/>
      <c r="D16" s="185">
        <v>17187481</v>
      </c>
      <c r="E16" s="189">
        <v>-8339337</v>
      </c>
      <c r="F16" s="185">
        <f>D16+E16</f>
        <v>8848144</v>
      </c>
      <c r="G16" s="185">
        <v>8848752</v>
      </c>
      <c r="H16" s="185">
        <v>8848752</v>
      </c>
      <c r="I16" s="189">
        <f>H16-D16</f>
        <v>-8338729</v>
      </c>
    </row>
    <row r="17" spans="1:9" x14ac:dyDescent="0.25">
      <c r="A17" s="186" t="s">
        <v>200</v>
      </c>
      <c r="B17" s="187"/>
      <c r="C17" s="188"/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</row>
    <row r="18" spans="1:9" x14ac:dyDescent="0.25">
      <c r="A18" s="186" t="s">
        <v>201</v>
      </c>
      <c r="B18" s="187"/>
      <c r="C18" s="188"/>
      <c r="D18" s="185">
        <v>66491555</v>
      </c>
      <c r="E18" s="185">
        <v>6570702</v>
      </c>
      <c r="F18" s="185">
        <f>D18+E18</f>
        <v>73062257</v>
      </c>
      <c r="G18" s="185">
        <v>72346572</v>
      </c>
      <c r="H18" s="185">
        <v>44978863</v>
      </c>
      <c r="I18" s="189">
        <f>H18-D18</f>
        <v>-21512692</v>
      </c>
    </row>
    <row r="19" spans="1:9" x14ac:dyDescent="0.25">
      <c r="A19" s="182" t="s">
        <v>202</v>
      </c>
      <c r="B19" s="183"/>
      <c r="C19" s="184"/>
      <c r="D19" s="185">
        <v>0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</row>
    <row r="20" spans="1:9" x14ac:dyDescent="0.25">
      <c r="A20" s="190"/>
      <c r="B20" s="191"/>
      <c r="C20" s="192"/>
      <c r="D20" s="193"/>
      <c r="E20" s="194"/>
      <c r="F20" s="194"/>
      <c r="G20" s="194"/>
      <c r="H20" s="194"/>
      <c r="I20" s="195"/>
    </row>
    <row r="21" spans="1:9" x14ac:dyDescent="0.25">
      <c r="A21" s="196"/>
      <c r="B21" s="197"/>
      <c r="C21" s="198" t="s">
        <v>203</v>
      </c>
      <c r="D21" s="199">
        <f>SUM(D10+D11+D12+D13+D14+D15+D16+D17+D18+D19)</f>
        <v>83679036</v>
      </c>
      <c r="E21" s="200">
        <f>SUM(E10+E11+E12+E13+E14+E15+E16+E17+E18+E19)</f>
        <v>-1768635</v>
      </c>
      <c r="F21" s="199">
        <f>SUM(F10+F11+F12+F13+F14+F15+F16+F17+F18+F19)</f>
        <v>81910401</v>
      </c>
      <c r="G21" s="199">
        <f>SUM(G10+G11+G12+G13+G14+G15+G16+G17+G18+G19)</f>
        <v>81195324</v>
      </c>
      <c r="H21" s="199">
        <f>SUM(H10+H11+H12+H13+H14+H15+H16+H17+H18+H19)</f>
        <v>53827615</v>
      </c>
      <c r="I21" s="201">
        <f>SUM(I18+I16)</f>
        <v>-29851421</v>
      </c>
    </row>
    <row r="22" spans="1:9" x14ac:dyDescent="0.25">
      <c r="A22" s="202"/>
      <c r="B22" s="202"/>
      <c r="C22" s="202"/>
      <c r="D22" s="203"/>
      <c r="E22" s="203"/>
      <c r="F22" s="203"/>
      <c r="G22" s="204" t="s">
        <v>204</v>
      </c>
      <c r="H22" s="205"/>
      <c r="I22" s="206"/>
    </row>
    <row r="23" spans="1:9" x14ac:dyDescent="0.25">
      <c r="A23" s="207"/>
      <c r="B23" s="207"/>
      <c r="C23" s="207"/>
      <c r="D23" s="207"/>
      <c r="E23" s="207"/>
      <c r="F23" s="207"/>
      <c r="G23" s="207"/>
      <c r="H23" s="207"/>
      <c r="I23" s="207"/>
    </row>
    <row r="24" spans="1:9" x14ac:dyDescent="0.25">
      <c r="A24" s="208"/>
      <c r="B24" s="209"/>
      <c r="C24" s="209"/>
      <c r="D24" s="209"/>
      <c r="E24" s="209"/>
      <c r="F24" s="209"/>
      <c r="G24" s="209"/>
      <c r="H24" s="209"/>
      <c r="I24" s="210"/>
    </row>
    <row r="25" spans="1:9" x14ac:dyDescent="0.25">
      <c r="A25" s="211"/>
      <c r="B25" s="212"/>
      <c r="C25" s="212"/>
      <c r="D25" s="212"/>
      <c r="E25" s="212"/>
      <c r="F25" s="212"/>
      <c r="G25" s="212"/>
      <c r="H25" s="212"/>
      <c r="I25" s="213" t="s">
        <v>205</v>
      </c>
    </row>
    <row r="26" spans="1:9" x14ac:dyDescent="0.25">
      <c r="A26" s="57"/>
      <c r="B26" s="57"/>
      <c r="C26" s="57"/>
      <c r="D26" s="57"/>
      <c r="E26" s="57"/>
      <c r="F26" s="57"/>
      <c r="G26" s="57"/>
      <c r="H26" s="57"/>
      <c r="I26" s="57"/>
    </row>
    <row r="27" spans="1:9" x14ac:dyDescent="0.25">
      <c r="A27" s="214"/>
      <c r="B27" s="214"/>
      <c r="C27" s="214"/>
      <c r="D27" s="215"/>
      <c r="E27" s="215"/>
      <c r="F27" s="215"/>
      <c r="G27" s="215"/>
      <c r="H27" s="215"/>
      <c r="I27" s="215"/>
    </row>
    <row r="28" spans="1:9" x14ac:dyDescent="0.25">
      <c r="A28" s="138" t="s">
        <v>175</v>
      </c>
      <c r="B28" s="138"/>
      <c r="C28" s="138"/>
      <c r="D28" s="138"/>
      <c r="E28" s="138"/>
      <c r="F28" s="138"/>
      <c r="G28" s="138"/>
      <c r="H28" s="138"/>
      <c r="I28" s="138"/>
    </row>
    <row r="29" spans="1:9" x14ac:dyDescent="0.25">
      <c r="A29" s="138" t="s">
        <v>176</v>
      </c>
      <c r="B29" s="138"/>
      <c r="C29" s="138"/>
      <c r="D29" s="138"/>
      <c r="E29" s="138"/>
      <c r="F29" s="138"/>
      <c r="G29" s="138"/>
      <c r="H29" s="138"/>
      <c r="I29" s="138"/>
    </row>
    <row r="30" spans="1:9" x14ac:dyDescent="0.25">
      <c r="A30" s="138" t="s">
        <v>180</v>
      </c>
      <c r="B30" s="138"/>
      <c r="C30" s="138"/>
      <c r="D30" s="138"/>
      <c r="E30" s="138"/>
      <c r="F30" s="138"/>
      <c r="G30" s="138"/>
      <c r="H30" s="138"/>
      <c r="I30" s="138"/>
    </row>
    <row r="31" spans="1:9" x14ac:dyDescent="0.25">
      <c r="A31" s="138" t="s">
        <v>179</v>
      </c>
      <c r="B31" s="138"/>
      <c r="C31" s="138"/>
      <c r="D31" s="138"/>
      <c r="E31" s="138"/>
      <c r="F31" s="138"/>
      <c r="G31" s="138"/>
      <c r="H31" s="138"/>
      <c r="I31" s="138"/>
    </row>
    <row r="32" spans="1:9" x14ac:dyDescent="0.25">
      <c r="A32" s="170"/>
      <c r="B32" s="170"/>
      <c r="C32" s="170"/>
      <c r="D32" s="170"/>
      <c r="E32" s="170"/>
      <c r="F32" s="170"/>
      <c r="G32" s="170"/>
      <c r="H32" s="170"/>
      <c r="I32" s="170"/>
    </row>
    <row r="33" spans="1:9" x14ac:dyDescent="0.25">
      <c r="A33" s="172" t="s">
        <v>206</v>
      </c>
      <c r="B33" s="172"/>
      <c r="C33" s="172"/>
      <c r="D33" s="171" t="s">
        <v>182</v>
      </c>
      <c r="E33" s="171"/>
      <c r="F33" s="171"/>
      <c r="G33" s="171"/>
      <c r="H33" s="171"/>
      <c r="I33" s="172" t="s">
        <v>183</v>
      </c>
    </row>
    <row r="34" spans="1:9" ht="34.5" x14ac:dyDescent="0.25">
      <c r="A34" s="176"/>
      <c r="B34" s="176"/>
      <c r="C34" s="176"/>
      <c r="D34" s="174" t="s">
        <v>184</v>
      </c>
      <c r="E34" s="175" t="s">
        <v>185</v>
      </c>
      <c r="F34" s="174" t="s">
        <v>7</v>
      </c>
      <c r="G34" s="174" t="s">
        <v>8</v>
      </c>
      <c r="H34" s="174" t="s">
        <v>186</v>
      </c>
      <c r="I34" s="176"/>
    </row>
    <row r="35" spans="1:9" x14ac:dyDescent="0.25">
      <c r="A35" s="176"/>
      <c r="B35" s="176"/>
      <c r="C35" s="176"/>
      <c r="D35" s="174" t="s">
        <v>187</v>
      </c>
      <c r="E35" s="174" t="s">
        <v>188</v>
      </c>
      <c r="F35" s="174" t="s">
        <v>189</v>
      </c>
      <c r="G35" s="174" t="s">
        <v>190</v>
      </c>
      <c r="H35" s="174" t="s">
        <v>191</v>
      </c>
      <c r="I35" s="174" t="s">
        <v>192</v>
      </c>
    </row>
    <row r="36" spans="1:9" x14ac:dyDescent="0.25">
      <c r="A36" s="177"/>
      <c r="B36" s="178"/>
      <c r="C36" s="179"/>
      <c r="D36" s="181"/>
      <c r="E36" s="181"/>
      <c r="F36" s="181"/>
      <c r="G36" s="181"/>
      <c r="H36" s="181"/>
      <c r="I36" s="181"/>
    </row>
    <row r="37" spans="1:9" x14ac:dyDescent="0.25">
      <c r="A37" s="216" t="s">
        <v>207</v>
      </c>
      <c r="B37" s="217"/>
      <c r="C37" s="218"/>
      <c r="D37" s="219">
        <f>D38+D39+D40+D41+D42+D43+D44+D45</f>
        <v>66491555</v>
      </c>
      <c r="E37" s="219">
        <f t="shared" ref="E37:I37" si="0">E38+E39+E40+E41+E42+E43+E44+E45</f>
        <v>6570702</v>
      </c>
      <c r="F37" s="219">
        <f t="shared" si="0"/>
        <v>73062257</v>
      </c>
      <c r="G37" s="219">
        <f t="shared" si="0"/>
        <v>72346572</v>
      </c>
      <c r="H37" s="219">
        <f t="shared" si="0"/>
        <v>44978863</v>
      </c>
      <c r="I37" s="220">
        <f t="shared" si="0"/>
        <v>-21512692</v>
      </c>
    </row>
    <row r="38" spans="1:9" x14ac:dyDescent="0.25">
      <c r="A38" s="221"/>
      <c r="B38" s="187" t="s">
        <v>193</v>
      </c>
      <c r="C38" s="188"/>
      <c r="D38" s="222">
        <v>0</v>
      </c>
      <c r="E38" s="185">
        <v>0</v>
      </c>
      <c r="F38" s="222">
        <v>0</v>
      </c>
      <c r="G38" s="222">
        <v>0</v>
      </c>
      <c r="H38" s="222">
        <v>0</v>
      </c>
      <c r="I38" s="222">
        <v>0</v>
      </c>
    </row>
    <row r="39" spans="1:9" x14ac:dyDescent="0.25">
      <c r="A39" s="221"/>
      <c r="B39" s="187" t="s">
        <v>194</v>
      </c>
      <c r="C39" s="188"/>
      <c r="D39" s="222">
        <v>0</v>
      </c>
      <c r="E39" s="222">
        <v>0</v>
      </c>
      <c r="F39" s="222">
        <v>0</v>
      </c>
      <c r="G39" s="222">
        <v>0</v>
      </c>
      <c r="H39" s="222">
        <v>0</v>
      </c>
      <c r="I39" s="222">
        <v>0</v>
      </c>
    </row>
    <row r="40" spans="1:9" x14ac:dyDescent="0.25">
      <c r="A40" s="221"/>
      <c r="B40" s="187" t="s">
        <v>195</v>
      </c>
      <c r="C40" s="188"/>
      <c r="D40" s="222">
        <v>0</v>
      </c>
      <c r="E40" s="222">
        <v>0</v>
      </c>
      <c r="F40" s="222">
        <v>0</v>
      </c>
      <c r="G40" s="222">
        <v>0</v>
      </c>
      <c r="H40" s="222">
        <v>0</v>
      </c>
      <c r="I40" s="222">
        <v>0</v>
      </c>
    </row>
    <row r="41" spans="1:9" x14ac:dyDescent="0.25">
      <c r="A41" s="221"/>
      <c r="B41" s="187" t="s">
        <v>196</v>
      </c>
      <c r="C41" s="188"/>
      <c r="D41" s="222">
        <v>0</v>
      </c>
      <c r="E41" s="222">
        <v>0</v>
      </c>
      <c r="F41" s="222">
        <v>0</v>
      </c>
      <c r="G41" s="222">
        <v>0</v>
      </c>
      <c r="H41" s="222">
        <v>0</v>
      </c>
      <c r="I41" s="222">
        <v>0</v>
      </c>
    </row>
    <row r="42" spans="1:9" x14ac:dyDescent="0.25">
      <c r="A42" s="221"/>
      <c r="B42" s="187" t="s">
        <v>208</v>
      </c>
      <c r="C42" s="188"/>
      <c r="D42" s="222">
        <v>0</v>
      </c>
      <c r="E42" s="222">
        <v>0</v>
      </c>
      <c r="F42" s="222">
        <v>0</v>
      </c>
      <c r="G42" s="222">
        <v>0</v>
      </c>
      <c r="H42" s="222">
        <v>0</v>
      </c>
      <c r="I42" s="222">
        <v>0</v>
      </c>
    </row>
    <row r="43" spans="1:9" x14ac:dyDescent="0.25">
      <c r="A43" s="221"/>
      <c r="B43" s="187" t="s">
        <v>209</v>
      </c>
      <c r="C43" s="188"/>
      <c r="D43" s="222">
        <v>0</v>
      </c>
      <c r="E43" s="222">
        <v>0</v>
      </c>
      <c r="F43" s="222">
        <v>0</v>
      </c>
      <c r="G43" s="222">
        <v>0</v>
      </c>
      <c r="H43" s="222">
        <v>0</v>
      </c>
      <c r="I43" s="222">
        <v>0</v>
      </c>
    </row>
    <row r="44" spans="1:9" x14ac:dyDescent="0.25">
      <c r="A44" s="221"/>
      <c r="B44" s="187" t="s">
        <v>210</v>
      </c>
      <c r="C44" s="188"/>
      <c r="D44" s="222">
        <v>0</v>
      </c>
      <c r="E44" s="222">
        <v>0</v>
      </c>
      <c r="F44" s="222">
        <v>0</v>
      </c>
      <c r="G44" s="222">
        <v>0</v>
      </c>
      <c r="H44" s="222">
        <v>0</v>
      </c>
      <c r="I44" s="222">
        <v>0</v>
      </c>
    </row>
    <row r="45" spans="1:9" x14ac:dyDescent="0.25">
      <c r="A45" s="221"/>
      <c r="B45" s="187" t="s">
        <v>211</v>
      </c>
      <c r="C45" s="188"/>
      <c r="D45" s="222">
        <v>66491555</v>
      </c>
      <c r="E45" s="222">
        <v>6570702</v>
      </c>
      <c r="F45" s="222">
        <f>D45+E45</f>
        <v>73062257</v>
      </c>
      <c r="G45" s="222">
        <v>72346572</v>
      </c>
      <c r="H45" s="222">
        <v>44978863</v>
      </c>
      <c r="I45" s="223">
        <f>H45-D45</f>
        <v>-21512692</v>
      </c>
    </row>
    <row r="46" spans="1:9" x14ac:dyDescent="0.25">
      <c r="A46" s="221"/>
      <c r="B46" s="224"/>
      <c r="C46" s="225"/>
      <c r="D46" s="222"/>
      <c r="E46" s="185"/>
      <c r="F46" s="226"/>
      <c r="G46" s="222"/>
      <c r="H46" s="222"/>
      <c r="I46" s="226"/>
    </row>
    <row r="47" spans="1:9" x14ac:dyDescent="0.25">
      <c r="A47" s="216" t="s">
        <v>212</v>
      </c>
      <c r="B47" s="217"/>
      <c r="C47" s="218"/>
      <c r="D47" s="219">
        <f>D48+D50+D51+D53+D54</f>
        <v>17187481</v>
      </c>
      <c r="E47" s="220">
        <f t="shared" ref="E47:I47" si="1">E48+E50+E51+E53+E54</f>
        <v>-8339337</v>
      </c>
      <c r="F47" s="219">
        <f t="shared" si="1"/>
        <v>8848144</v>
      </c>
      <c r="G47" s="219">
        <f t="shared" si="1"/>
        <v>8848752</v>
      </c>
      <c r="H47" s="219">
        <f t="shared" si="1"/>
        <v>8848752</v>
      </c>
      <c r="I47" s="220">
        <f t="shared" si="1"/>
        <v>-8338729</v>
      </c>
    </row>
    <row r="48" spans="1:9" x14ac:dyDescent="0.25">
      <c r="A48" s="227"/>
      <c r="B48" s="187" t="s">
        <v>194</v>
      </c>
      <c r="C48" s="188"/>
      <c r="D48" s="222">
        <v>0</v>
      </c>
      <c r="E48" s="185">
        <v>0</v>
      </c>
      <c r="F48" s="222">
        <v>0</v>
      </c>
      <c r="G48" s="222">
        <v>0</v>
      </c>
      <c r="H48" s="222">
        <v>0</v>
      </c>
      <c r="I48" s="222">
        <v>0</v>
      </c>
    </row>
    <row r="49" spans="1:9" x14ac:dyDescent="0.25">
      <c r="A49" s="227"/>
      <c r="B49" s="187" t="s">
        <v>208</v>
      </c>
      <c r="C49" s="188"/>
      <c r="D49" s="222"/>
      <c r="E49" s="185"/>
      <c r="F49" s="222"/>
      <c r="G49" s="222"/>
      <c r="H49" s="222"/>
      <c r="I49" s="222"/>
    </row>
    <row r="50" spans="1:9" x14ac:dyDescent="0.25">
      <c r="A50" s="221"/>
      <c r="B50" s="187" t="s">
        <v>213</v>
      </c>
      <c r="C50" s="188"/>
      <c r="D50" s="222">
        <v>17187481</v>
      </c>
      <c r="E50" s="189">
        <v>-8339337</v>
      </c>
      <c r="F50" s="222">
        <f>D50+E50</f>
        <v>8848144</v>
      </c>
      <c r="G50" s="222">
        <v>8848752</v>
      </c>
      <c r="H50" s="222">
        <v>8848752</v>
      </c>
      <c r="I50" s="223">
        <f>H50-D50</f>
        <v>-8338729</v>
      </c>
    </row>
    <row r="51" spans="1:9" x14ac:dyDescent="0.25">
      <c r="A51" s="221"/>
      <c r="B51" s="187" t="s">
        <v>214</v>
      </c>
      <c r="C51" s="188"/>
      <c r="D51" s="222">
        <v>0</v>
      </c>
      <c r="E51" s="185">
        <v>0</v>
      </c>
      <c r="F51" s="222">
        <v>0</v>
      </c>
      <c r="G51" s="222">
        <v>0</v>
      </c>
      <c r="H51" s="222">
        <v>0</v>
      </c>
      <c r="I51" s="222">
        <v>0</v>
      </c>
    </row>
    <row r="52" spans="1:9" x14ac:dyDescent="0.25">
      <c r="A52" s="228"/>
      <c r="B52" s="229"/>
      <c r="C52" s="230"/>
      <c r="D52" s="231"/>
      <c r="E52" s="232"/>
      <c r="F52" s="231"/>
      <c r="G52" s="231"/>
      <c r="H52" s="231"/>
      <c r="I52" s="231"/>
    </row>
    <row r="53" spans="1:9" x14ac:dyDescent="0.25">
      <c r="A53" s="227" t="s">
        <v>202</v>
      </c>
      <c r="B53" s="233"/>
      <c r="C53" s="225"/>
      <c r="D53" s="219">
        <v>0</v>
      </c>
      <c r="E53" s="195">
        <v>0</v>
      </c>
      <c r="F53" s="219">
        <v>0</v>
      </c>
      <c r="G53" s="219">
        <v>0</v>
      </c>
      <c r="H53" s="219">
        <v>0</v>
      </c>
      <c r="I53" s="219">
        <v>0</v>
      </c>
    </row>
    <row r="54" spans="1:9" x14ac:dyDescent="0.25">
      <c r="A54" s="221"/>
      <c r="B54" s="187" t="s">
        <v>202</v>
      </c>
      <c r="C54" s="188"/>
      <c r="D54" s="222">
        <v>0</v>
      </c>
      <c r="E54" s="185">
        <v>0</v>
      </c>
      <c r="F54" s="222">
        <v>0</v>
      </c>
      <c r="G54" s="222">
        <v>0</v>
      </c>
      <c r="H54" s="222">
        <v>0</v>
      </c>
      <c r="I54" s="222">
        <v>0</v>
      </c>
    </row>
    <row r="55" spans="1:9" x14ac:dyDescent="0.25">
      <c r="A55" s="190"/>
      <c r="B55" s="191"/>
      <c r="C55" s="192"/>
      <c r="D55" s="194"/>
      <c r="E55" s="194"/>
      <c r="F55" s="194"/>
      <c r="G55" s="194"/>
      <c r="H55" s="194"/>
      <c r="I55" s="194"/>
    </row>
    <row r="56" spans="1:9" x14ac:dyDescent="0.25">
      <c r="A56" s="196"/>
      <c r="B56" s="197"/>
      <c r="C56" s="234" t="s">
        <v>203</v>
      </c>
      <c r="D56" s="199">
        <f>D47+D37</f>
        <v>83679036</v>
      </c>
      <c r="E56" s="200">
        <f t="shared" ref="E56:H56" si="2">E47+E37</f>
        <v>-1768635</v>
      </c>
      <c r="F56" s="199">
        <f t="shared" si="2"/>
        <v>81910401</v>
      </c>
      <c r="G56" s="199">
        <f t="shared" si="2"/>
        <v>81195324</v>
      </c>
      <c r="H56" s="199">
        <f t="shared" si="2"/>
        <v>53827615</v>
      </c>
      <c r="I56" s="235">
        <f>I47+I37</f>
        <v>-29851421</v>
      </c>
    </row>
    <row r="57" spans="1:9" x14ac:dyDescent="0.25">
      <c r="A57" s="202"/>
      <c r="B57" s="202"/>
      <c r="C57" s="202"/>
      <c r="D57" s="203"/>
      <c r="E57" s="203"/>
      <c r="F57" s="203"/>
      <c r="G57" s="204" t="s">
        <v>204</v>
      </c>
      <c r="H57" s="205"/>
      <c r="I57" s="236"/>
    </row>
    <row r="58" spans="1:9" x14ac:dyDescent="0.25">
      <c r="A58" s="237" t="s">
        <v>215</v>
      </c>
      <c r="B58" s="57"/>
      <c r="C58" s="57"/>
      <c r="D58" s="57"/>
      <c r="E58" s="57"/>
      <c r="F58" s="57"/>
      <c r="G58" s="57"/>
      <c r="H58" s="57"/>
      <c r="I58" s="57"/>
    </row>
    <row r="59" spans="1:9" x14ac:dyDescent="0.25">
      <c r="A59" s="237" t="s">
        <v>216</v>
      </c>
      <c r="B59" s="57"/>
      <c r="C59" s="57"/>
      <c r="D59" s="57"/>
      <c r="E59" s="57"/>
      <c r="F59" s="57"/>
      <c r="G59" s="57"/>
      <c r="H59" s="57"/>
      <c r="I59" s="57"/>
    </row>
    <row r="60" spans="1:9" x14ac:dyDescent="0.25">
      <c r="A60" s="238" t="s">
        <v>217</v>
      </c>
      <c r="B60" s="238"/>
      <c r="C60" s="238"/>
      <c r="D60" s="238"/>
      <c r="E60" s="238"/>
      <c r="F60" s="238"/>
      <c r="G60" s="238"/>
      <c r="H60" s="238"/>
      <c r="I60" s="238"/>
    </row>
    <row r="61" spans="1:9" x14ac:dyDescent="0.25">
      <c r="A61" s="207"/>
      <c r="B61" s="207"/>
      <c r="C61" s="207"/>
      <c r="D61" s="207"/>
      <c r="E61" s="207"/>
      <c r="F61" s="207"/>
      <c r="G61" s="207"/>
      <c r="H61" s="207"/>
      <c r="I61" s="207"/>
    </row>
    <row r="62" spans="1:9" x14ac:dyDescent="0.25">
      <c r="A62" s="208"/>
      <c r="B62" s="209"/>
      <c r="C62" s="209"/>
      <c r="D62" s="209"/>
      <c r="E62" s="209"/>
      <c r="F62" s="209"/>
      <c r="G62" s="209"/>
      <c r="H62" s="209"/>
      <c r="I62" s="210"/>
    </row>
    <row r="63" spans="1:9" x14ac:dyDescent="0.25">
      <c r="A63" s="211"/>
      <c r="B63" s="212"/>
      <c r="C63" s="212"/>
      <c r="D63" s="212"/>
      <c r="E63" s="212"/>
      <c r="F63" s="212"/>
      <c r="G63" s="212"/>
      <c r="H63" s="212"/>
      <c r="I63" s="213" t="s">
        <v>218</v>
      </c>
    </row>
    <row r="64" spans="1:9" x14ac:dyDescent="0.25">
      <c r="A64" s="57"/>
      <c r="B64" s="57"/>
      <c r="C64" s="57"/>
      <c r="D64" s="57"/>
      <c r="E64" s="57"/>
      <c r="F64" s="57"/>
      <c r="G64" s="57"/>
      <c r="H64" s="57"/>
      <c r="I64" s="57"/>
    </row>
  </sheetData>
  <mergeCells count="46">
    <mergeCell ref="A61:I61"/>
    <mergeCell ref="B50:C50"/>
    <mergeCell ref="B51:C51"/>
    <mergeCell ref="B54:C54"/>
    <mergeCell ref="I56:I57"/>
    <mergeCell ref="G57:H57"/>
    <mergeCell ref="A60:I60"/>
    <mergeCell ref="B43:C43"/>
    <mergeCell ref="B44:C44"/>
    <mergeCell ref="B45:C45"/>
    <mergeCell ref="A47:C47"/>
    <mergeCell ref="B48:C48"/>
    <mergeCell ref="B49:C49"/>
    <mergeCell ref="A37:C37"/>
    <mergeCell ref="B38:C38"/>
    <mergeCell ref="B39:C39"/>
    <mergeCell ref="B40:C40"/>
    <mergeCell ref="B41:C41"/>
    <mergeCell ref="B42:C42"/>
    <mergeCell ref="A23:I23"/>
    <mergeCell ref="A28:I28"/>
    <mergeCell ref="A29:I29"/>
    <mergeCell ref="A30:I30"/>
    <mergeCell ref="A31:I31"/>
    <mergeCell ref="A33:C35"/>
    <mergeCell ref="D33:H33"/>
    <mergeCell ref="I33:I34"/>
    <mergeCell ref="A16:C16"/>
    <mergeCell ref="A17:C17"/>
    <mergeCell ref="A18:C18"/>
    <mergeCell ref="A19:C19"/>
    <mergeCell ref="I21:I22"/>
    <mergeCell ref="G22:H22"/>
    <mergeCell ref="A10:C10"/>
    <mergeCell ref="A11:C11"/>
    <mergeCell ref="A12:C12"/>
    <mergeCell ref="A13:C13"/>
    <mergeCell ref="A14:C14"/>
    <mergeCell ref="A15:C15"/>
    <mergeCell ref="A1:I1"/>
    <mergeCell ref="A2:I2"/>
    <mergeCell ref="A3:I3"/>
    <mergeCell ref="A4:I4"/>
    <mergeCell ref="A6:C8"/>
    <mergeCell ref="D6:H6"/>
    <mergeCell ref="I6:I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view="pageBreakPreview" topLeftCell="A13" zoomScaleSheetLayoutView="100" workbookViewId="0">
      <selection activeCell="C11" sqref="C11"/>
    </sheetView>
  </sheetViews>
  <sheetFormatPr baseColWidth="10" defaultColWidth="11.42578125" defaultRowHeight="14.25" x14ac:dyDescent="0.2"/>
  <cols>
    <col min="1" max="1" width="25.7109375" style="63" customWidth="1"/>
    <col min="2" max="2" width="26.7109375" style="63" customWidth="1"/>
    <col min="3" max="5" width="25.7109375" style="63" customWidth="1"/>
    <col min="6" max="7" width="11.42578125" style="63"/>
    <col min="8" max="9" width="17.140625" style="63" customWidth="1"/>
    <col min="10" max="10" width="17.85546875" style="63" customWidth="1"/>
    <col min="11" max="16384" width="11.42578125" style="63"/>
  </cols>
  <sheetData>
    <row r="1" spans="1:10" ht="15" customHeight="1" x14ac:dyDescent="0.2">
      <c r="A1" s="151" t="s">
        <v>175</v>
      </c>
      <c r="B1" s="151"/>
      <c r="C1" s="151"/>
      <c r="D1" s="151"/>
      <c r="E1" s="151"/>
      <c r="F1" s="148"/>
      <c r="G1" s="148"/>
      <c r="H1" s="148"/>
    </row>
    <row r="2" spans="1:10" ht="15" customHeight="1" x14ac:dyDescent="0.2">
      <c r="A2" s="151" t="s">
        <v>176</v>
      </c>
      <c r="B2" s="151"/>
      <c r="C2" s="151"/>
      <c r="D2" s="151"/>
      <c r="E2" s="151"/>
      <c r="F2" s="62"/>
    </row>
    <row r="3" spans="1:10" ht="15" customHeight="1" x14ac:dyDescent="0.2">
      <c r="A3" s="151" t="s">
        <v>139</v>
      </c>
      <c r="B3" s="151"/>
      <c r="C3" s="151"/>
      <c r="D3" s="151"/>
      <c r="E3" s="151"/>
      <c r="F3" s="62"/>
    </row>
    <row r="4" spans="1:10" ht="15" customHeight="1" x14ac:dyDescent="0.2">
      <c r="A4" s="138" t="s">
        <v>179</v>
      </c>
      <c r="B4" s="138"/>
      <c r="C4" s="138"/>
      <c r="D4" s="138"/>
      <c r="E4" s="138"/>
      <c r="F4" s="62"/>
    </row>
    <row r="5" spans="1:10" ht="6.75" customHeight="1" thickBot="1" x14ac:dyDescent="0.25">
      <c r="A5" s="64"/>
      <c r="B5" s="1"/>
      <c r="C5" s="1"/>
      <c r="D5" s="1"/>
      <c r="E5" s="1"/>
      <c r="F5" s="65"/>
    </row>
    <row r="6" spans="1:10" ht="15" customHeight="1" thickBot="1" x14ac:dyDescent="0.25">
      <c r="A6" s="152" t="s">
        <v>140</v>
      </c>
      <c r="B6" s="152"/>
      <c r="C6" s="118" t="s">
        <v>141</v>
      </c>
      <c r="D6" s="118" t="s">
        <v>142</v>
      </c>
      <c r="E6" s="118" t="s">
        <v>143</v>
      </c>
    </row>
    <row r="7" spans="1:10" ht="15" customHeight="1" thickBot="1" x14ac:dyDescent="0.25">
      <c r="A7" s="152"/>
      <c r="B7" s="152"/>
      <c r="C7" s="118" t="s">
        <v>144</v>
      </c>
      <c r="D7" s="118" t="s">
        <v>145</v>
      </c>
      <c r="E7" s="118" t="s">
        <v>146</v>
      </c>
    </row>
    <row r="8" spans="1:10" ht="15" customHeight="1" thickBot="1" x14ac:dyDescent="0.25">
      <c r="A8" s="153" t="s">
        <v>147</v>
      </c>
      <c r="B8" s="153"/>
      <c r="C8" s="153"/>
      <c r="D8" s="153"/>
      <c r="E8" s="153"/>
    </row>
    <row r="9" spans="1:10" ht="24.95" customHeight="1" x14ac:dyDescent="0.2">
      <c r="A9" s="66" t="s">
        <v>148</v>
      </c>
      <c r="B9" s="67"/>
      <c r="C9" s="68">
        <v>0</v>
      </c>
      <c r="D9" s="68">
        <v>0</v>
      </c>
      <c r="E9" s="69">
        <f t="shared" ref="E9:E15" si="0">C9-D9</f>
        <v>0</v>
      </c>
    </row>
    <row r="10" spans="1:10" ht="24.95" customHeight="1" x14ac:dyDescent="0.2">
      <c r="A10" s="70" t="s">
        <v>148</v>
      </c>
      <c r="B10" s="71"/>
      <c r="C10" s="72">
        <v>0</v>
      </c>
      <c r="D10" s="72">
        <v>0</v>
      </c>
      <c r="E10" s="73">
        <f t="shared" si="0"/>
        <v>0</v>
      </c>
    </row>
    <row r="11" spans="1:10" ht="24.95" customHeight="1" x14ac:dyDescent="0.2">
      <c r="A11" s="70" t="s">
        <v>148</v>
      </c>
      <c r="B11" s="71"/>
      <c r="C11" s="72">
        <v>0</v>
      </c>
      <c r="D11" s="72">
        <v>0</v>
      </c>
      <c r="E11" s="73">
        <f t="shared" si="0"/>
        <v>0</v>
      </c>
    </row>
    <row r="12" spans="1:10" ht="24.95" customHeight="1" x14ac:dyDescent="0.2">
      <c r="A12" s="70" t="s">
        <v>148</v>
      </c>
      <c r="B12" s="71"/>
      <c r="C12" s="72">
        <v>0</v>
      </c>
      <c r="D12" s="72">
        <v>0</v>
      </c>
      <c r="E12" s="73">
        <f t="shared" si="0"/>
        <v>0</v>
      </c>
    </row>
    <row r="13" spans="1:10" ht="24.95" customHeight="1" x14ac:dyDescent="0.2">
      <c r="A13" s="70" t="s">
        <v>148</v>
      </c>
      <c r="B13" s="71"/>
      <c r="C13" s="72">
        <v>0</v>
      </c>
      <c r="D13" s="72">
        <v>0</v>
      </c>
      <c r="E13" s="73">
        <v>0</v>
      </c>
      <c r="H13" s="74"/>
      <c r="I13" s="74"/>
      <c r="J13" s="74"/>
    </row>
    <row r="14" spans="1:10" ht="24.95" customHeight="1" x14ac:dyDescent="0.2">
      <c r="A14" s="70" t="s">
        <v>148</v>
      </c>
      <c r="B14" s="71"/>
      <c r="C14" s="72">
        <v>0</v>
      </c>
      <c r="D14" s="72">
        <v>0</v>
      </c>
      <c r="E14" s="73">
        <f t="shared" si="0"/>
        <v>0</v>
      </c>
      <c r="H14" s="74"/>
      <c r="I14" s="74"/>
      <c r="J14" s="74"/>
    </row>
    <row r="15" spans="1:10" ht="24.95" customHeight="1" x14ac:dyDescent="0.2">
      <c r="A15" s="70" t="s">
        <v>148</v>
      </c>
      <c r="B15" s="71"/>
      <c r="C15" s="72">
        <v>0</v>
      </c>
      <c r="D15" s="72">
        <v>0</v>
      </c>
      <c r="E15" s="73">
        <f t="shared" si="0"/>
        <v>0</v>
      </c>
      <c r="H15" s="76"/>
      <c r="I15" s="76"/>
      <c r="J15" s="74"/>
    </row>
    <row r="16" spans="1:10" ht="17.100000000000001" customHeight="1" x14ac:dyDescent="0.2">
      <c r="A16" s="154" t="s">
        <v>150</v>
      </c>
      <c r="B16" s="154"/>
      <c r="C16" s="77">
        <f>SUM(C9:C15)</f>
        <v>0</v>
      </c>
      <c r="D16" s="77">
        <f>SUM(D9:D15)</f>
        <v>0</v>
      </c>
      <c r="E16" s="78">
        <f>SUM(E9:E15)</f>
        <v>0</v>
      </c>
      <c r="H16" s="76"/>
      <c r="I16" s="76"/>
      <c r="J16" s="74"/>
    </row>
    <row r="17" spans="1:10" ht="17.100000000000001" customHeight="1" x14ac:dyDescent="0.2">
      <c r="A17" s="155" t="s">
        <v>151</v>
      </c>
      <c r="B17" s="156"/>
      <c r="C17" s="156"/>
      <c r="D17" s="156"/>
      <c r="E17" s="157"/>
      <c r="H17" s="76"/>
      <c r="I17" s="76"/>
      <c r="J17" s="76"/>
    </row>
    <row r="18" spans="1:10" ht="24.95" customHeight="1" x14ac:dyDescent="0.2">
      <c r="A18" s="79" t="s">
        <v>152</v>
      </c>
      <c r="B18" s="80"/>
      <c r="C18" s="81">
        <v>0</v>
      </c>
      <c r="D18" s="81">
        <v>0</v>
      </c>
      <c r="E18" s="82">
        <f t="shared" ref="E18:E24" si="1">C18-D18</f>
        <v>0</v>
      </c>
      <c r="H18" s="76"/>
      <c r="I18" s="76"/>
      <c r="J18" s="76"/>
    </row>
    <row r="19" spans="1:10" ht="24.95" customHeight="1" x14ac:dyDescent="0.2">
      <c r="A19" s="70" t="s">
        <v>153</v>
      </c>
      <c r="B19" s="71"/>
      <c r="C19" s="72">
        <v>0</v>
      </c>
      <c r="D19" s="72">
        <v>0</v>
      </c>
      <c r="E19" s="73">
        <f t="shared" si="1"/>
        <v>0</v>
      </c>
      <c r="H19" s="76"/>
      <c r="I19" s="76"/>
      <c r="J19" s="83"/>
    </row>
    <row r="20" spans="1:10" ht="24.95" customHeight="1" x14ac:dyDescent="0.2">
      <c r="A20" s="70" t="s">
        <v>153</v>
      </c>
      <c r="B20" s="71"/>
      <c r="C20" s="72">
        <v>0</v>
      </c>
      <c r="D20" s="72">
        <v>0</v>
      </c>
      <c r="E20" s="73">
        <f t="shared" si="1"/>
        <v>0</v>
      </c>
      <c r="H20" s="76"/>
      <c r="I20" s="76"/>
      <c r="J20" s="83"/>
    </row>
    <row r="21" spans="1:10" ht="24.95" customHeight="1" x14ac:dyDescent="0.2">
      <c r="A21" s="70" t="s">
        <v>153</v>
      </c>
      <c r="B21" s="71"/>
      <c r="C21" s="72">
        <v>0</v>
      </c>
      <c r="D21" s="72">
        <v>0</v>
      </c>
      <c r="E21" s="73">
        <f t="shared" si="1"/>
        <v>0</v>
      </c>
    </row>
    <row r="22" spans="1:10" ht="24.95" customHeight="1" x14ac:dyDescent="0.2">
      <c r="A22" s="70" t="s">
        <v>153</v>
      </c>
      <c r="B22" s="71"/>
      <c r="C22" s="72">
        <v>0</v>
      </c>
      <c r="D22" s="72">
        <v>0</v>
      </c>
      <c r="E22" s="73">
        <f t="shared" si="1"/>
        <v>0</v>
      </c>
      <c r="F22" s="85"/>
    </row>
    <row r="23" spans="1:10" ht="24.95" customHeight="1" x14ac:dyDescent="0.2">
      <c r="A23" s="70" t="s">
        <v>153</v>
      </c>
      <c r="B23" s="71"/>
      <c r="C23" s="72">
        <v>0</v>
      </c>
      <c r="D23" s="72">
        <v>0</v>
      </c>
      <c r="E23" s="73">
        <f t="shared" si="1"/>
        <v>0</v>
      </c>
    </row>
    <row r="24" spans="1:10" ht="24.95" customHeight="1" x14ac:dyDescent="0.2">
      <c r="A24" s="70" t="s">
        <v>153</v>
      </c>
      <c r="B24" s="71"/>
      <c r="C24" s="72">
        <v>0</v>
      </c>
      <c r="D24" s="72">
        <v>0</v>
      </c>
      <c r="E24" s="73">
        <f t="shared" si="1"/>
        <v>0</v>
      </c>
    </row>
    <row r="25" spans="1:10" ht="15.95" customHeight="1" x14ac:dyDescent="0.2">
      <c r="A25" s="70"/>
      <c r="B25" s="71"/>
      <c r="C25" s="72"/>
      <c r="D25" s="84" t="s">
        <v>149</v>
      </c>
      <c r="E25" s="75" t="s">
        <v>149</v>
      </c>
    </row>
    <row r="26" spans="1:10" ht="15.95" customHeight="1" x14ac:dyDescent="0.2">
      <c r="A26" s="158" t="s">
        <v>154</v>
      </c>
      <c r="B26" s="159"/>
      <c r="C26" s="78">
        <f>SUM(C18:C25)</f>
        <v>0</v>
      </c>
      <c r="D26" s="78">
        <f>SUM(D18:D25)</f>
        <v>0</v>
      </c>
      <c r="E26" s="78">
        <f>C26-D26</f>
        <v>0</v>
      </c>
    </row>
    <row r="27" spans="1:10" x14ac:dyDescent="0.2">
      <c r="A27" s="160"/>
      <c r="B27" s="161"/>
      <c r="C27" s="73"/>
      <c r="D27" s="84"/>
      <c r="E27" s="73" t="s">
        <v>149</v>
      </c>
    </row>
    <row r="28" spans="1:10" x14ac:dyDescent="0.2">
      <c r="A28" s="149" t="s">
        <v>155</v>
      </c>
      <c r="B28" s="150"/>
      <c r="C28" s="86">
        <f>C16+C26</f>
        <v>0</v>
      </c>
      <c r="D28" s="86">
        <f>D16+D26</f>
        <v>0</v>
      </c>
      <c r="E28" s="87">
        <f>C28-D28</f>
        <v>0</v>
      </c>
    </row>
  </sheetData>
  <mergeCells count="13">
    <mergeCell ref="F1:H1"/>
    <mergeCell ref="A28:B28"/>
    <mergeCell ref="A1:E1"/>
    <mergeCell ref="A3:E3"/>
    <mergeCell ref="A4:E4"/>
    <mergeCell ref="A6:B6"/>
    <mergeCell ref="A7:B7"/>
    <mergeCell ref="A8:E8"/>
    <mergeCell ref="A16:B16"/>
    <mergeCell ref="A17:E17"/>
    <mergeCell ref="A26:B26"/>
    <mergeCell ref="A27:B27"/>
    <mergeCell ref="A2:E2"/>
  </mergeCells>
  <printOptions horizontalCentered="1"/>
  <pageMargins left="0.23622047244094491" right="0.23622047244094491" top="0.74803149606299213" bottom="0.74803149606299213" header="0" footer="0"/>
  <pageSetup scale="91" orientation="landscape" horizontalDpi="300" verticalDpi="300" r:id="rId1"/>
  <headerFooter>
    <oddFooter>&amp;R&amp;8Presupuestaria/&amp;P+1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view="pageBreakPreview" zoomScaleNormal="85" zoomScaleSheetLayoutView="100" workbookViewId="0">
      <selection activeCell="I20" sqref="I20"/>
    </sheetView>
  </sheetViews>
  <sheetFormatPr baseColWidth="10" defaultColWidth="11.42578125" defaultRowHeight="11.25" x14ac:dyDescent="0.2"/>
  <cols>
    <col min="1" max="1" width="60.7109375" style="14" customWidth="1"/>
    <col min="2" max="3" width="35.7109375" style="14" customWidth="1"/>
    <col min="4" max="16384" width="11.42578125" style="14"/>
  </cols>
  <sheetData>
    <row r="1" spans="1:9" ht="16.5" customHeight="1" x14ac:dyDescent="0.2">
      <c r="A1" s="151" t="s">
        <v>175</v>
      </c>
      <c r="B1" s="151"/>
      <c r="C1" s="151"/>
      <c r="D1" s="108"/>
      <c r="E1" s="108"/>
      <c r="F1" s="88"/>
      <c r="G1" s="88"/>
      <c r="H1" s="88"/>
      <c r="I1" s="89"/>
    </row>
    <row r="2" spans="1:9" ht="16.5" customHeight="1" x14ac:dyDescent="0.2">
      <c r="A2" s="138" t="s">
        <v>176</v>
      </c>
      <c r="B2" s="138"/>
      <c r="C2" s="138"/>
      <c r="D2" s="88"/>
      <c r="E2" s="88"/>
      <c r="F2" s="88"/>
      <c r="G2" s="88"/>
      <c r="H2" s="88"/>
      <c r="I2" s="89"/>
    </row>
    <row r="3" spans="1:9" ht="16.5" customHeight="1" x14ac:dyDescent="0.2">
      <c r="A3" s="138" t="s">
        <v>156</v>
      </c>
      <c r="B3" s="138"/>
      <c r="C3" s="138"/>
      <c r="D3" s="88"/>
      <c r="E3" s="88"/>
      <c r="F3" s="88"/>
      <c r="G3" s="88"/>
      <c r="H3" s="88"/>
      <c r="I3" s="89"/>
    </row>
    <row r="4" spans="1:9" ht="16.5" customHeight="1" x14ac:dyDescent="0.2">
      <c r="A4" s="138" t="s">
        <v>179</v>
      </c>
      <c r="B4" s="138"/>
      <c r="C4" s="138"/>
      <c r="D4" s="88"/>
      <c r="E4" s="88"/>
      <c r="F4" s="88"/>
      <c r="G4" s="88"/>
      <c r="H4" s="88"/>
      <c r="I4" s="89"/>
    </row>
    <row r="5" spans="1:9" ht="5.0999999999999996" customHeight="1" thickBot="1" x14ac:dyDescent="0.25">
      <c r="A5" s="165"/>
      <c r="B5" s="166"/>
      <c r="C5" s="166"/>
      <c r="D5" s="2"/>
      <c r="E5" s="2"/>
      <c r="F5" s="2"/>
      <c r="G5" s="2"/>
      <c r="H5" s="2"/>
      <c r="I5" s="2"/>
    </row>
    <row r="6" spans="1:9" ht="15" customHeight="1" thickBot="1" x14ac:dyDescent="0.25">
      <c r="A6" s="117" t="s">
        <v>140</v>
      </c>
      <c r="B6" s="117" t="s">
        <v>8</v>
      </c>
      <c r="C6" s="117" t="s">
        <v>9</v>
      </c>
    </row>
    <row r="7" spans="1:9" ht="15" customHeight="1" thickBot="1" x14ac:dyDescent="0.25">
      <c r="A7" s="167" t="s">
        <v>147</v>
      </c>
      <c r="B7" s="168"/>
      <c r="C7" s="169"/>
    </row>
    <row r="8" spans="1:9" ht="9.9499999999999993" customHeight="1" x14ac:dyDescent="0.2">
      <c r="A8" s="90"/>
      <c r="B8" s="90"/>
      <c r="C8" s="91"/>
    </row>
    <row r="9" spans="1:9" ht="24.95" customHeight="1" x14ac:dyDescent="0.2">
      <c r="A9" s="92" t="s">
        <v>148</v>
      </c>
      <c r="B9" s="93">
        <v>0</v>
      </c>
      <c r="C9" s="94">
        <v>0</v>
      </c>
    </row>
    <row r="10" spans="1:9" ht="24.95" customHeight="1" x14ac:dyDescent="0.2">
      <c r="A10" s="92" t="s">
        <v>148</v>
      </c>
      <c r="B10" s="93">
        <v>0</v>
      </c>
      <c r="C10" s="93">
        <v>0</v>
      </c>
    </row>
    <row r="11" spans="1:9" ht="24.95" customHeight="1" x14ac:dyDescent="0.2">
      <c r="A11" s="92" t="s">
        <v>148</v>
      </c>
      <c r="B11" s="93">
        <v>0</v>
      </c>
      <c r="C11" s="93">
        <v>0</v>
      </c>
    </row>
    <row r="12" spans="1:9" ht="24.95" customHeight="1" x14ac:dyDescent="0.2">
      <c r="A12" s="92" t="s">
        <v>148</v>
      </c>
      <c r="B12" s="93">
        <v>0</v>
      </c>
      <c r="C12" s="93">
        <v>0</v>
      </c>
    </row>
    <row r="13" spans="1:9" ht="24.95" customHeight="1" x14ac:dyDescent="0.2">
      <c r="A13" s="92" t="s">
        <v>148</v>
      </c>
      <c r="B13" s="93">
        <v>0</v>
      </c>
      <c r="C13" s="94">
        <v>0</v>
      </c>
    </row>
    <row r="14" spans="1:9" ht="24.95" customHeight="1" x14ac:dyDescent="0.2">
      <c r="A14" s="92" t="s">
        <v>148</v>
      </c>
      <c r="B14" s="93">
        <v>0</v>
      </c>
      <c r="C14" s="94">
        <v>0</v>
      </c>
    </row>
    <row r="15" spans="1:9" ht="24.95" customHeight="1" x14ac:dyDescent="0.2">
      <c r="A15" s="92" t="s">
        <v>148</v>
      </c>
      <c r="B15" s="93">
        <v>0</v>
      </c>
      <c r="C15" s="93">
        <v>0</v>
      </c>
    </row>
    <row r="16" spans="1:9" ht="24.95" customHeight="1" x14ac:dyDescent="0.2">
      <c r="A16" s="95" t="s">
        <v>157</v>
      </c>
      <c r="B16" s="96">
        <f>SUM(B8:B15)</f>
        <v>0</v>
      </c>
      <c r="C16" s="96">
        <f>SUM(C8:C15)</f>
        <v>0</v>
      </c>
    </row>
    <row r="17" spans="1:3" ht="16.899999999999999" customHeight="1" x14ac:dyDescent="0.2">
      <c r="A17" s="97"/>
      <c r="B17" s="97"/>
      <c r="C17" s="98"/>
    </row>
    <row r="18" spans="1:3" ht="16.899999999999999" customHeight="1" x14ac:dyDescent="0.2">
      <c r="A18" s="162" t="s">
        <v>151</v>
      </c>
      <c r="B18" s="163"/>
      <c r="C18" s="164"/>
    </row>
    <row r="19" spans="1:3" ht="5.0999999999999996" customHeight="1" x14ac:dyDescent="0.2">
      <c r="A19" s="99"/>
      <c r="B19" s="99"/>
      <c r="C19" s="100"/>
    </row>
    <row r="20" spans="1:3" ht="24.95" customHeight="1" x14ac:dyDescent="0.2">
      <c r="A20" s="92" t="s">
        <v>152</v>
      </c>
      <c r="B20" s="93">
        <v>0</v>
      </c>
      <c r="C20" s="94">
        <v>0</v>
      </c>
    </row>
    <row r="21" spans="1:3" ht="24.95" customHeight="1" x14ac:dyDescent="0.2">
      <c r="A21" s="92" t="s">
        <v>153</v>
      </c>
      <c r="B21" s="93">
        <v>0</v>
      </c>
      <c r="C21" s="94">
        <v>0</v>
      </c>
    </row>
    <row r="22" spans="1:3" ht="24.95" customHeight="1" x14ac:dyDescent="0.2">
      <c r="A22" s="92" t="s">
        <v>153</v>
      </c>
      <c r="B22" s="93">
        <v>0</v>
      </c>
      <c r="C22" s="94">
        <v>0</v>
      </c>
    </row>
    <row r="23" spans="1:3" ht="24.95" customHeight="1" x14ac:dyDescent="0.2">
      <c r="A23" s="92" t="s">
        <v>153</v>
      </c>
      <c r="B23" s="93">
        <v>0</v>
      </c>
      <c r="C23" s="94">
        <v>0</v>
      </c>
    </row>
    <row r="24" spans="1:3" ht="24.95" customHeight="1" x14ac:dyDescent="0.2">
      <c r="A24" s="92" t="s">
        <v>153</v>
      </c>
      <c r="B24" s="93">
        <v>0</v>
      </c>
      <c r="C24" s="94">
        <v>0</v>
      </c>
    </row>
    <row r="25" spans="1:3" ht="24.95" customHeight="1" x14ac:dyDescent="0.2">
      <c r="A25" s="92" t="s">
        <v>153</v>
      </c>
      <c r="B25" s="93">
        <v>0</v>
      </c>
      <c r="C25" s="94">
        <v>0</v>
      </c>
    </row>
    <row r="26" spans="1:3" ht="24.95" customHeight="1" x14ac:dyDescent="0.2">
      <c r="A26" s="92" t="s">
        <v>153</v>
      </c>
      <c r="B26" s="93">
        <v>0</v>
      </c>
      <c r="C26" s="94">
        <v>0</v>
      </c>
    </row>
    <row r="27" spans="1:3" x14ac:dyDescent="0.2">
      <c r="A27" s="92"/>
      <c r="B27" s="93"/>
      <c r="C27" s="94"/>
    </row>
    <row r="28" spans="1:3" ht="12.75" x14ac:dyDescent="0.2">
      <c r="A28" s="95" t="s">
        <v>158</v>
      </c>
      <c r="B28" s="96">
        <f>SUM(B19:B27)</f>
        <v>0</v>
      </c>
      <c r="C28" s="96">
        <f>SUM(C19:C27)</f>
        <v>0</v>
      </c>
    </row>
    <row r="29" spans="1:3" ht="12.75" x14ac:dyDescent="0.2">
      <c r="A29" s="92"/>
      <c r="B29" s="101"/>
      <c r="C29" s="102"/>
    </row>
    <row r="30" spans="1:3" ht="12.75" x14ac:dyDescent="0.2">
      <c r="A30" s="103" t="s">
        <v>155</v>
      </c>
      <c r="B30" s="104">
        <f>+B16+B28</f>
        <v>0</v>
      </c>
      <c r="C30" s="104">
        <f>+C16+C28</f>
        <v>0</v>
      </c>
    </row>
    <row r="32" spans="1:3" x14ac:dyDescent="0.2">
      <c r="B32" s="105"/>
    </row>
    <row r="33" spans="2:2" x14ac:dyDescent="0.2">
      <c r="B33" s="23"/>
    </row>
  </sheetData>
  <mergeCells count="7">
    <mergeCell ref="A1:C1"/>
    <mergeCell ref="A4:C4"/>
    <mergeCell ref="A18:C18"/>
    <mergeCell ref="A3:C3"/>
    <mergeCell ref="A5:C5"/>
    <mergeCell ref="A7:C7"/>
    <mergeCell ref="A2:C2"/>
  </mergeCells>
  <printOptions horizontalCentered="1"/>
  <pageMargins left="0.23622047244094491" right="0.23622047244094491" top="0.74803149606299213" bottom="0.74803149606299213" header="0" footer="0"/>
  <pageSetup scale="89" orientation="landscape" horizontalDpi="300" verticalDpi="300" r:id="rId1"/>
  <headerFooter>
    <oddFooter>&amp;R&amp;8Presupuestaria/&amp;P+1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BreakPreview" zoomScaleSheetLayoutView="100" workbookViewId="0">
      <selection activeCell="I14" sqref="I14"/>
    </sheetView>
  </sheetViews>
  <sheetFormatPr baseColWidth="10" defaultRowHeight="15" x14ac:dyDescent="0.25"/>
  <cols>
    <col min="1" max="1" width="2.28515625" style="3" customWidth="1"/>
    <col min="2" max="2" width="3.28515625" style="14" customWidth="1"/>
    <col min="3" max="3" width="52.5703125" style="14" customWidth="1"/>
    <col min="4" max="9" width="13.140625" style="14" customWidth="1"/>
    <col min="10" max="10" width="2.7109375" style="3" customWidth="1"/>
  </cols>
  <sheetData>
    <row r="1" spans="1:19" x14ac:dyDescent="0.25">
      <c r="A1" s="111"/>
      <c r="B1" s="138" t="s">
        <v>175</v>
      </c>
      <c r="C1" s="138"/>
      <c r="D1" s="138"/>
      <c r="E1" s="138"/>
      <c r="F1" s="138"/>
      <c r="G1" s="138"/>
      <c r="H1" s="138"/>
      <c r="I1" s="138"/>
      <c r="J1" s="111"/>
      <c r="L1" s="133"/>
      <c r="M1" s="133"/>
      <c r="N1" s="133"/>
      <c r="O1" s="133"/>
      <c r="P1" s="133"/>
      <c r="Q1" s="133"/>
      <c r="R1" s="133"/>
      <c r="S1" s="133"/>
    </row>
    <row r="2" spans="1:19" x14ac:dyDescent="0.25">
      <c r="A2" s="111"/>
      <c r="B2" s="138" t="s">
        <v>176</v>
      </c>
      <c r="C2" s="138"/>
      <c r="D2" s="138"/>
      <c r="E2" s="138"/>
      <c r="F2" s="138"/>
      <c r="G2" s="138"/>
      <c r="H2" s="138"/>
      <c r="I2" s="138"/>
      <c r="J2" s="111"/>
      <c r="L2" s="133"/>
      <c r="M2" s="133"/>
      <c r="N2" s="133"/>
      <c r="O2" s="133"/>
      <c r="P2" s="133"/>
      <c r="Q2" s="133"/>
      <c r="R2" s="133"/>
      <c r="S2" s="133"/>
    </row>
    <row r="3" spans="1:19" x14ac:dyDescent="0.25">
      <c r="A3" s="111"/>
      <c r="B3" s="138" t="s">
        <v>0</v>
      </c>
      <c r="C3" s="138"/>
      <c r="D3" s="138"/>
      <c r="E3" s="138"/>
      <c r="F3" s="138"/>
      <c r="G3" s="138"/>
      <c r="H3" s="138"/>
      <c r="I3" s="138"/>
      <c r="J3" s="111"/>
      <c r="L3" s="133"/>
      <c r="M3" s="133"/>
      <c r="N3" s="133"/>
      <c r="O3" s="133"/>
      <c r="P3" s="133"/>
      <c r="Q3" s="133"/>
      <c r="R3" s="133"/>
      <c r="S3" s="133"/>
    </row>
    <row r="4" spans="1:19" x14ac:dyDescent="0.25">
      <c r="A4" s="111"/>
      <c r="B4" s="138" t="s">
        <v>129</v>
      </c>
      <c r="C4" s="138"/>
      <c r="D4" s="138"/>
      <c r="E4" s="138"/>
      <c r="F4" s="138"/>
      <c r="G4" s="138"/>
      <c r="H4" s="138"/>
      <c r="I4" s="138"/>
      <c r="J4" s="111"/>
      <c r="L4" s="133"/>
      <c r="M4" s="133"/>
      <c r="N4" s="133"/>
      <c r="O4" s="133"/>
      <c r="P4" s="133"/>
      <c r="Q4" s="133"/>
      <c r="R4" s="133"/>
      <c r="S4" s="133"/>
    </row>
    <row r="5" spans="1:19" x14ac:dyDescent="0.25">
      <c r="A5" s="111"/>
      <c r="B5" s="138" t="s">
        <v>179</v>
      </c>
      <c r="C5" s="138"/>
      <c r="D5" s="138"/>
      <c r="E5" s="138"/>
      <c r="F5" s="138"/>
      <c r="G5" s="138"/>
      <c r="H5" s="138"/>
      <c r="I5" s="138"/>
      <c r="J5" s="111"/>
    </row>
    <row r="6" spans="1:19" x14ac:dyDescent="0.25">
      <c r="B6" s="134" t="s">
        <v>2</v>
      </c>
      <c r="C6" s="134"/>
      <c r="D6" s="136" t="s">
        <v>19</v>
      </c>
      <c r="E6" s="136"/>
      <c r="F6" s="136"/>
      <c r="G6" s="136"/>
      <c r="H6" s="136"/>
      <c r="I6" s="136" t="s">
        <v>4</v>
      </c>
    </row>
    <row r="7" spans="1:19" ht="22.5" x14ac:dyDescent="0.25">
      <c r="B7" s="135"/>
      <c r="C7" s="135"/>
      <c r="D7" s="116" t="s">
        <v>5</v>
      </c>
      <c r="E7" s="116" t="s">
        <v>6</v>
      </c>
      <c r="F7" s="116" t="s">
        <v>7</v>
      </c>
      <c r="G7" s="116" t="s">
        <v>8</v>
      </c>
      <c r="H7" s="116" t="s">
        <v>9</v>
      </c>
      <c r="I7" s="137"/>
    </row>
    <row r="8" spans="1:19" x14ac:dyDescent="0.25">
      <c r="B8" s="135"/>
      <c r="C8" s="135"/>
      <c r="D8" s="116">
        <v>1</v>
      </c>
      <c r="E8" s="116">
        <v>2</v>
      </c>
      <c r="F8" s="116" t="s">
        <v>10</v>
      </c>
      <c r="G8" s="116">
        <v>4</v>
      </c>
      <c r="H8" s="116">
        <v>5</v>
      </c>
      <c r="I8" s="116" t="s">
        <v>11</v>
      </c>
    </row>
    <row r="9" spans="1:19" x14ac:dyDescent="0.25">
      <c r="B9" s="7"/>
      <c r="C9" s="50"/>
      <c r="D9" s="28"/>
      <c r="E9" s="28"/>
      <c r="F9" s="28"/>
      <c r="G9" s="28"/>
      <c r="H9" s="28"/>
      <c r="I9" s="28"/>
    </row>
    <row r="10" spans="1:19" x14ac:dyDescent="0.25">
      <c r="B10" s="51"/>
      <c r="C10" s="52"/>
      <c r="D10" s="42"/>
      <c r="E10" s="42"/>
      <c r="F10" s="42"/>
      <c r="G10" s="42"/>
      <c r="H10" s="42"/>
      <c r="I10" s="42"/>
    </row>
    <row r="11" spans="1:19" x14ac:dyDescent="0.25">
      <c r="B11" s="51"/>
      <c r="C11" s="53" t="s">
        <v>159</v>
      </c>
      <c r="D11" s="38">
        <f t="shared" ref="D11:I11" si="0">SUM(D13:D14)</f>
        <v>83679036</v>
      </c>
      <c r="E11" s="121">
        <f t="shared" si="0"/>
        <v>-1768635</v>
      </c>
      <c r="F11" s="38">
        <f t="shared" si="0"/>
        <v>81910400</v>
      </c>
      <c r="G11" s="38">
        <f t="shared" si="0"/>
        <v>52459252</v>
      </c>
      <c r="H11" s="38">
        <f t="shared" si="0"/>
        <v>47902552</v>
      </c>
      <c r="I11" s="38">
        <f t="shared" si="0"/>
        <v>29451148</v>
      </c>
    </row>
    <row r="12" spans="1:19" x14ac:dyDescent="0.25">
      <c r="B12" s="51"/>
      <c r="C12" s="53"/>
      <c r="D12" s="38"/>
      <c r="E12" s="38"/>
      <c r="F12" s="38"/>
      <c r="G12" s="38"/>
      <c r="H12" s="38"/>
      <c r="I12" s="38"/>
    </row>
    <row r="13" spans="1:19" x14ac:dyDescent="0.25">
      <c r="B13" s="51"/>
      <c r="C13" s="106" t="s">
        <v>160</v>
      </c>
      <c r="D13" s="107">
        <v>0</v>
      </c>
      <c r="E13" s="107">
        <v>0</v>
      </c>
      <c r="F13" s="107">
        <f>D13+E13</f>
        <v>0</v>
      </c>
      <c r="G13" s="107">
        <v>0</v>
      </c>
      <c r="H13" s="107">
        <v>0</v>
      </c>
      <c r="I13" s="107">
        <f>F13-G13</f>
        <v>0</v>
      </c>
    </row>
    <row r="14" spans="1:19" x14ac:dyDescent="0.25">
      <c r="B14" s="51"/>
      <c r="C14" s="106" t="s">
        <v>161</v>
      </c>
      <c r="D14" s="107">
        <v>83679036</v>
      </c>
      <c r="E14" s="122">
        <v>-1768635</v>
      </c>
      <c r="F14" s="107">
        <v>81910400</v>
      </c>
      <c r="G14" s="107">
        <v>52459252</v>
      </c>
      <c r="H14" s="107">
        <v>47902552</v>
      </c>
      <c r="I14" s="107">
        <f>F14-G14</f>
        <v>29451148</v>
      </c>
    </row>
    <row r="15" spans="1:19" x14ac:dyDescent="0.25">
      <c r="B15" s="51"/>
      <c r="C15" s="53"/>
      <c r="D15" s="38"/>
      <c r="E15" s="38"/>
      <c r="F15" s="38"/>
      <c r="G15" s="38"/>
      <c r="H15" s="38"/>
      <c r="I15" s="38"/>
    </row>
    <row r="16" spans="1:19" x14ac:dyDescent="0.25">
      <c r="B16" s="51"/>
      <c r="C16" s="53" t="s">
        <v>162</v>
      </c>
      <c r="D16" s="38">
        <v>0</v>
      </c>
      <c r="E16" s="38">
        <v>0</v>
      </c>
      <c r="F16" s="38">
        <f>D16+E16</f>
        <v>0</v>
      </c>
      <c r="G16" s="38">
        <v>0</v>
      </c>
      <c r="H16" s="38">
        <v>0</v>
      </c>
      <c r="I16" s="38">
        <f>F16-G16</f>
        <v>0</v>
      </c>
    </row>
    <row r="17" spans="1:10" x14ac:dyDescent="0.25">
      <c r="B17" s="51"/>
      <c r="C17" s="53"/>
      <c r="D17" s="38"/>
      <c r="E17" s="38"/>
      <c r="F17" s="38"/>
      <c r="G17" s="38"/>
      <c r="H17" s="38"/>
      <c r="I17" s="38"/>
    </row>
    <row r="18" spans="1:10" x14ac:dyDescent="0.25">
      <c r="B18" s="51"/>
      <c r="C18" s="53"/>
      <c r="D18" s="38"/>
      <c r="E18" s="38"/>
      <c r="F18" s="38"/>
      <c r="G18" s="38"/>
      <c r="H18" s="38"/>
      <c r="I18" s="38"/>
    </row>
    <row r="19" spans="1:10" x14ac:dyDescent="0.25">
      <c r="B19" s="51"/>
      <c r="C19" s="53" t="s">
        <v>163</v>
      </c>
      <c r="D19" s="38">
        <v>0</v>
      </c>
      <c r="E19" s="38">
        <v>0</v>
      </c>
      <c r="F19" s="38">
        <f>D19+E19</f>
        <v>0</v>
      </c>
      <c r="G19" s="38">
        <v>0</v>
      </c>
      <c r="H19" s="38">
        <v>0</v>
      </c>
      <c r="I19" s="38">
        <f>F19-G19</f>
        <v>0</v>
      </c>
    </row>
    <row r="20" spans="1:10" x14ac:dyDescent="0.25">
      <c r="B20" s="51"/>
      <c r="C20" s="53"/>
      <c r="D20" s="38"/>
      <c r="E20" s="38"/>
      <c r="F20" s="38"/>
      <c r="G20" s="38"/>
      <c r="H20" s="38"/>
      <c r="I20" s="38"/>
    </row>
    <row r="21" spans="1:10" x14ac:dyDescent="0.25">
      <c r="B21" s="51"/>
      <c r="C21" s="53"/>
      <c r="D21" s="38"/>
      <c r="E21" s="38"/>
      <c r="F21" s="38"/>
      <c r="G21" s="38"/>
      <c r="H21" s="38"/>
      <c r="I21" s="38"/>
    </row>
    <row r="22" spans="1:10" x14ac:dyDescent="0.25">
      <c r="B22" s="51"/>
      <c r="C22" s="53" t="s">
        <v>164</v>
      </c>
      <c r="D22" s="38">
        <v>0</v>
      </c>
      <c r="E22" s="38">
        <v>0</v>
      </c>
      <c r="F22" s="38">
        <f>D22+E22</f>
        <v>0</v>
      </c>
      <c r="G22" s="38">
        <v>0</v>
      </c>
      <c r="H22" s="38">
        <v>0</v>
      </c>
      <c r="I22" s="38">
        <f>F22-G22</f>
        <v>0</v>
      </c>
    </row>
    <row r="23" spans="1:10" x14ac:dyDescent="0.25">
      <c r="B23" s="51"/>
      <c r="C23" s="53"/>
      <c r="D23" s="38"/>
      <c r="E23" s="38"/>
      <c r="F23" s="38"/>
      <c r="G23" s="38"/>
      <c r="H23" s="38"/>
      <c r="I23" s="38"/>
    </row>
    <row r="24" spans="1:10" x14ac:dyDescent="0.25">
      <c r="B24" s="51"/>
      <c r="C24" s="53"/>
      <c r="D24" s="38"/>
      <c r="E24" s="38"/>
      <c r="F24" s="38"/>
      <c r="G24" s="38"/>
      <c r="H24" s="38"/>
      <c r="I24" s="38"/>
    </row>
    <row r="25" spans="1:10" x14ac:dyDescent="0.25">
      <c r="B25" s="51"/>
      <c r="C25" s="53" t="s">
        <v>165</v>
      </c>
      <c r="D25" s="38">
        <v>0</v>
      </c>
      <c r="E25" s="38">
        <v>0</v>
      </c>
      <c r="F25" s="38">
        <f>D25+E25</f>
        <v>0</v>
      </c>
      <c r="G25" s="38">
        <v>0</v>
      </c>
      <c r="H25" s="38">
        <v>0</v>
      </c>
      <c r="I25" s="38">
        <f>F25-G25</f>
        <v>0</v>
      </c>
    </row>
    <row r="26" spans="1:10" x14ac:dyDescent="0.25">
      <c r="B26" s="51"/>
      <c r="C26" s="52"/>
      <c r="D26" s="42"/>
      <c r="E26" s="42"/>
      <c r="F26" s="42"/>
      <c r="G26" s="42"/>
      <c r="H26" s="42"/>
      <c r="I26" s="42"/>
    </row>
    <row r="27" spans="1:10" x14ac:dyDescent="0.25">
      <c r="B27" s="51"/>
      <c r="C27" s="52"/>
      <c r="D27" s="42"/>
      <c r="E27" s="42"/>
      <c r="F27" s="42"/>
      <c r="G27" s="42"/>
      <c r="H27" s="42"/>
      <c r="I27" s="42"/>
    </row>
    <row r="28" spans="1:10" x14ac:dyDescent="0.25">
      <c r="B28" s="51"/>
      <c r="C28" s="52"/>
      <c r="D28" s="42"/>
      <c r="E28" s="42"/>
      <c r="F28" s="42"/>
      <c r="G28" s="42"/>
      <c r="H28" s="42"/>
      <c r="I28" s="42"/>
    </row>
    <row r="29" spans="1:10" x14ac:dyDescent="0.25">
      <c r="B29" s="51"/>
      <c r="C29" s="52"/>
      <c r="D29" s="42"/>
      <c r="E29" s="42"/>
      <c r="F29" s="42"/>
      <c r="G29" s="42"/>
      <c r="H29" s="42"/>
      <c r="I29" s="42"/>
    </row>
    <row r="30" spans="1:10" x14ac:dyDescent="0.25">
      <c r="B30" s="51"/>
      <c r="C30" s="52"/>
      <c r="D30" s="42"/>
      <c r="E30" s="42"/>
      <c r="F30" s="42"/>
      <c r="G30" s="42"/>
      <c r="H30" s="42"/>
      <c r="I30" s="42"/>
    </row>
    <row r="31" spans="1:10" x14ac:dyDescent="0.25">
      <c r="B31" s="51"/>
      <c r="C31" s="52"/>
      <c r="D31" s="42"/>
      <c r="E31" s="42"/>
      <c r="F31" s="42"/>
      <c r="G31" s="42"/>
      <c r="H31" s="42"/>
      <c r="I31" s="42"/>
    </row>
    <row r="32" spans="1:10" s="22" customFormat="1" x14ac:dyDescent="0.25">
      <c r="A32" s="20"/>
      <c r="B32" s="51"/>
      <c r="C32" s="52"/>
      <c r="D32" s="42"/>
      <c r="E32" s="42"/>
      <c r="F32" s="42"/>
      <c r="G32" s="42"/>
      <c r="H32" s="42"/>
      <c r="I32" s="42"/>
      <c r="J32" s="20"/>
    </row>
    <row r="33" spans="2:9" x14ac:dyDescent="0.25">
      <c r="B33" s="54"/>
      <c r="C33" s="55" t="s">
        <v>128</v>
      </c>
      <c r="D33" s="56">
        <f t="shared" ref="D33:I33" si="1">D11+D16+D19+D22+D25</f>
        <v>83679036</v>
      </c>
      <c r="E33" s="123">
        <f t="shared" si="1"/>
        <v>-1768635</v>
      </c>
      <c r="F33" s="56">
        <f t="shared" si="1"/>
        <v>81910400</v>
      </c>
      <c r="G33" s="56">
        <f t="shared" si="1"/>
        <v>52459252</v>
      </c>
      <c r="H33" s="56">
        <f t="shared" si="1"/>
        <v>47902552</v>
      </c>
      <c r="I33" s="56">
        <f t="shared" si="1"/>
        <v>29451148</v>
      </c>
    </row>
    <row r="34" spans="2:9" x14ac:dyDescent="0.25">
      <c r="B34" s="57"/>
      <c r="C34" s="57"/>
      <c r="D34" s="58"/>
      <c r="E34" s="58"/>
      <c r="F34" s="58"/>
      <c r="G34" s="58"/>
      <c r="H34" s="58"/>
      <c r="I34" s="58"/>
    </row>
    <row r="35" spans="2:9" x14ac:dyDescent="0.25">
      <c r="D35" s="23"/>
      <c r="E35" s="23"/>
      <c r="F35" s="23"/>
      <c r="G35" s="23"/>
      <c r="H35" s="23"/>
      <c r="I35" s="23"/>
    </row>
    <row r="36" spans="2:9" x14ac:dyDescent="0.25">
      <c r="D36" s="23"/>
      <c r="E36" s="23"/>
      <c r="F36" s="23"/>
      <c r="G36" s="23"/>
      <c r="H36" s="23"/>
      <c r="I36" s="23"/>
    </row>
  </sheetData>
  <mergeCells count="12">
    <mergeCell ref="L1:S1"/>
    <mergeCell ref="L2:S2"/>
    <mergeCell ref="L3:S3"/>
    <mergeCell ref="L4:S4"/>
    <mergeCell ref="B6:C8"/>
    <mergeCell ref="D6:H6"/>
    <mergeCell ref="I6:I7"/>
    <mergeCell ref="B1:I1"/>
    <mergeCell ref="B3:I3"/>
    <mergeCell ref="B4:I4"/>
    <mergeCell ref="B5:I5"/>
    <mergeCell ref="B2:I2"/>
  </mergeCells>
  <printOptions horizontalCentered="1"/>
  <pageMargins left="0.23622047244094491" right="0.23622047244094491" top="0.74803149606299213" bottom="0.74803149606299213" header="0" footer="0"/>
  <pageSetup scale="96" orientation="landscape" horizontalDpi="300" verticalDpi="300" r:id="rId1"/>
  <headerFooter>
    <oddFooter>&amp;R&amp;8Presupuestaria/&amp;P+1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topLeftCell="A13" zoomScaleSheetLayoutView="100" workbookViewId="0">
      <selection activeCell="H25" sqref="H25"/>
    </sheetView>
  </sheetViews>
  <sheetFormatPr baseColWidth="10" defaultRowHeight="15" x14ac:dyDescent="0.25"/>
  <cols>
    <col min="1" max="1" width="2.28515625" style="3" customWidth="1"/>
    <col min="2" max="2" width="3.28515625" style="14" customWidth="1"/>
    <col min="3" max="3" width="52.5703125" style="14" customWidth="1"/>
    <col min="4" max="9" width="13.140625" style="14" customWidth="1"/>
    <col min="10" max="10" width="2.7109375" style="3" customWidth="1"/>
  </cols>
  <sheetData>
    <row r="1" spans="2:9" x14ac:dyDescent="0.25">
      <c r="B1" s="138" t="s">
        <v>175</v>
      </c>
      <c r="C1" s="138"/>
      <c r="D1" s="138"/>
      <c r="E1" s="138"/>
      <c r="F1" s="138"/>
      <c r="G1" s="138"/>
      <c r="H1" s="138"/>
      <c r="I1" s="138"/>
    </row>
    <row r="2" spans="2:9" x14ac:dyDescent="0.25">
      <c r="B2" s="138" t="s">
        <v>176</v>
      </c>
      <c r="C2" s="138"/>
      <c r="D2" s="138"/>
      <c r="E2" s="138"/>
      <c r="F2" s="138"/>
      <c r="G2" s="138"/>
      <c r="H2" s="138"/>
      <c r="I2" s="138"/>
    </row>
    <row r="3" spans="2:9" x14ac:dyDescent="0.25">
      <c r="B3" s="138" t="s">
        <v>0</v>
      </c>
      <c r="C3" s="138"/>
      <c r="D3" s="138"/>
      <c r="E3" s="138"/>
      <c r="F3" s="138"/>
      <c r="G3" s="138"/>
      <c r="H3" s="138"/>
      <c r="I3" s="138"/>
    </row>
    <row r="4" spans="2:9" x14ac:dyDescent="0.25">
      <c r="B4" s="138" t="s">
        <v>129</v>
      </c>
      <c r="C4" s="138"/>
      <c r="D4" s="138"/>
      <c r="E4" s="138"/>
      <c r="F4" s="138"/>
      <c r="G4" s="138"/>
      <c r="H4" s="138"/>
      <c r="I4" s="138"/>
    </row>
    <row r="5" spans="2:9" x14ac:dyDescent="0.25">
      <c r="B5" s="138" t="s">
        <v>179</v>
      </c>
      <c r="C5" s="138"/>
      <c r="D5" s="138"/>
      <c r="E5" s="138"/>
      <c r="F5" s="138"/>
      <c r="G5" s="138"/>
      <c r="H5" s="138"/>
      <c r="I5" s="138"/>
    </row>
    <row r="6" spans="2:9" x14ac:dyDescent="0.25">
      <c r="B6" s="134" t="s">
        <v>2</v>
      </c>
      <c r="C6" s="134"/>
      <c r="D6" s="136" t="s">
        <v>19</v>
      </c>
      <c r="E6" s="136"/>
      <c r="F6" s="136"/>
      <c r="G6" s="136"/>
      <c r="H6" s="136"/>
      <c r="I6" s="136" t="s">
        <v>4</v>
      </c>
    </row>
    <row r="7" spans="2:9" ht="22.5" x14ac:dyDescent="0.25">
      <c r="B7" s="135"/>
      <c r="C7" s="135"/>
      <c r="D7" s="116" t="s">
        <v>5</v>
      </c>
      <c r="E7" s="116" t="s">
        <v>6</v>
      </c>
      <c r="F7" s="116" t="s">
        <v>7</v>
      </c>
      <c r="G7" s="116" t="s">
        <v>8</v>
      </c>
      <c r="H7" s="116" t="s">
        <v>9</v>
      </c>
      <c r="I7" s="137"/>
    </row>
    <row r="8" spans="2:9" x14ac:dyDescent="0.25">
      <c r="B8" s="135"/>
      <c r="C8" s="135"/>
      <c r="D8" s="116">
        <v>1</v>
      </c>
      <c r="E8" s="116">
        <v>2</v>
      </c>
      <c r="F8" s="116" t="s">
        <v>10</v>
      </c>
      <c r="G8" s="116">
        <v>4</v>
      </c>
      <c r="H8" s="116">
        <v>5</v>
      </c>
      <c r="I8" s="116" t="s">
        <v>11</v>
      </c>
    </row>
    <row r="9" spans="2:9" x14ac:dyDescent="0.25">
      <c r="B9" s="7"/>
      <c r="C9" s="50"/>
      <c r="D9" s="28"/>
      <c r="E9" s="28"/>
      <c r="F9" s="28"/>
      <c r="G9" s="28"/>
      <c r="H9" s="28"/>
      <c r="I9" s="28"/>
    </row>
    <row r="10" spans="2:9" x14ac:dyDescent="0.25">
      <c r="B10" s="51"/>
      <c r="C10" s="52"/>
      <c r="D10" s="42"/>
      <c r="E10" s="42"/>
      <c r="F10" s="42"/>
      <c r="G10" s="42"/>
      <c r="H10" s="42"/>
      <c r="I10" s="42"/>
    </row>
    <row r="11" spans="2:9" x14ac:dyDescent="0.25">
      <c r="B11" s="51"/>
      <c r="C11" s="53" t="s">
        <v>130</v>
      </c>
      <c r="D11" s="38">
        <v>0</v>
      </c>
      <c r="E11" s="38">
        <v>0</v>
      </c>
      <c r="F11" s="38">
        <f>D11+E11</f>
        <v>0</v>
      </c>
      <c r="G11" s="38">
        <v>0</v>
      </c>
      <c r="H11" s="38">
        <v>0</v>
      </c>
      <c r="I11" s="38">
        <f>F11-G11</f>
        <v>0</v>
      </c>
    </row>
    <row r="12" spans="2:9" x14ac:dyDescent="0.25">
      <c r="B12" s="51"/>
      <c r="C12" s="53" t="s">
        <v>131</v>
      </c>
      <c r="D12" s="38">
        <v>0</v>
      </c>
      <c r="E12" s="38">
        <v>0</v>
      </c>
      <c r="F12" s="38">
        <f t="shared" ref="F12:F19" si="0">D12+E12</f>
        <v>0</v>
      </c>
      <c r="G12" s="38">
        <v>0</v>
      </c>
      <c r="H12" s="38">
        <v>0</v>
      </c>
      <c r="I12" s="38">
        <f t="shared" ref="I12:I20" si="1">F12-G12</f>
        <v>0</v>
      </c>
    </row>
    <row r="13" spans="2:9" x14ac:dyDescent="0.25">
      <c r="B13" s="51"/>
      <c r="C13" s="53" t="s">
        <v>132</v>
      </c>
      <c r="D13" s="38">
        <v>0</v>
      </c>
      <c r="E13" s="38">
        <v>0</v>
      </c>
      <c r="F13" s="38">
        <f t="shared" si="0"/>
        <v>0</v>
      </c>
      <c r="G13" s="38">
        <v>0</v>
      </c>
      <c r="H13" s="38">
        <v>0</v>
      </c>
      <c r="I13" s="38">
        <f t="shared" si="1"/>
        <v>0</v>
      </c>
    </row>
    <row r="14" spans="2:9" x14ac:dyDescent="0.25">
      <c r="B14" s="51"/>
      <c r="C14" s="53" t="s">
        <v>133</v>
      </c>
      <c r="D14" s="38">
        <v>0</v>
      </c>
      <c r="E14" s="38">
        <v>0</v>
      </c>
      <c r="F14" s="38">
        <f t="shared" si="0"/>
        <v>0</v>
      </c>
      <c r="G14" s="38">
        <v>0</v>
      </c>
      <c r="H14" s="38">
        <v>0</v>
      </c>
      <c r="I14" s="38">
        <f t="shared" si="1"/>
        <v>0</v>
      </c>
    </row>
    <row r="15" spans="2:9" x14ac:dyDescent="0.25">
      <c r="B15" s="51"/>
      <c r="C15" s="53" t="s">
        <v>134</v>
      </c>
      <c r="D15" s="38">
        <v>0</v>
      </c>
      <c r="E15" s="38">
        <v>0</v>
      </c>
      <c r="F15" s="38">
        <f t="shared" si="0"/>
        <v>0</v>
      </c>
      <c r="G15" s="38">
        <v>0</v>
      </c>
      <c r="H15" s="38">
        <v>0</v>
      </c>
      <c r="I15" s="38">
        <f t="shared" si="1"/>
        <v>0</v>
      </c>
    </row>
    <row r="16" spans="2:9" x14ac:dyDescent="0.25">
      <c r="B16" s="51"/>
      <c r="C16" s="53" t="s">
        <v>135</v>
      </c>
      <c r="D16" s="38">
        <v>0</v>
      </c>
      <c r="E16" s="38">
        <v>0</v>
      </c>
      <c r="F16" s="38">
        <f t="shared" si="0"/>
        <v>0</v>
      </c>
      <c r="G16" s="38">
        <v>0</v>
      </c>
      <c r="H16" s="38">
        <v>0</v>
      </c>
      <c r="I16" s="38">
        <f t="shared" si="1"/>
        <v>0</v>
      </c>
    </row>
    <row r="17" spans="1:10" x14ac:dyDescent="0.25">
      <c r="B17" s="51"/>
      <c r="C17" s="53" t="s">
        <v>136</v>
      </c>
      <c r="D17" s="38">
        <v>0</v>
      </c>
      <c r="E17" s="38">
        <v>0</v>
      </c>
      <c r="F17" s="38">
        <f t="shared" si="0"/>
        <v>0</v>
      </c>
      <c r="G17" s="38">
        <v>0</v>
      </c>
      <c r="H17" s="38">
        <v>0</v>
      </c>
      <c r="I17" s="38">
        <f t="shared" si="1"/>
        <v>0</v>
      </c>
    </row>
    <row r="18" spans="1:10" x14ac:dyDescent="0.25">
      <c r="B18" s="51"/>
      <c r="C18" s="53" t="s">
        <v>137</v>
      </c>
      <c r="D18" s="38">
        <v>0</v>
      </c>
      <c r="E18" s="38">
        <v>0</v>
      </c>
      <c r="F18" s="38">
        <f t="shared" si="0"/>
        <v>0</v>
      </c>
      <c r="G18" s="38">
        <v>0</v>
      </c>
      <c r="H18" s="38">
        <v>0</v>
      </c>
      <c r="I18" s="38">
        <f t="shared" si="1"/>
        <v>0</v>
      </c>
    </row>
    <row r="19" spans="1:10" x14ac:dyDescent="0.25">
      <c r="B19" s="51"/>
      <c r="C19" s="53" t="s">
        <v>138</v>
      </c>
      <c r="D19" s="38">
        <v>0</v>
      </c>
      <c r="E19" s="38">
        <v>0</v>
      </c>
      <c r="F19" s="38">
        <f t="shared" si="0"/>
        <v>0</v>
      </c>
      <c r="G19" s="38">
        <v>0</v>
      </c>
      <c r="H19" s="38">
        <v>0</v>
      </c>
      <c r="I19" s="38">
        <f t="shared" si="1"/>
        <v>0</v>
      </c>
    </row>
    <row r="20" spans="1:10" x14ac:dyDescent="0.25">
      <c r="B20" s="51"/>
      <c r="C20" s="53" t="s">
        <v>178</v>
      </c>
      <c r="D20" s="38">
        <v>83679036</v>
      </c>
      <c r="E20" s="121">
        <v>-1768635</v>
      </c>
      <c r="F20" s="38">
        <v>81910400</v>
      </c>
      <c r="G20" s="38">
        <v>52459252</v>
      </c>
      <c r="H20" s="38">
        <v>47902552</v>
      </c>
      <c r="I20" s="38">
        <f t="shared" si="1"/>
        <v>29451148</v>
      </c>
    </row>
    <row r="21" spans="1:10" x14ac:dyDescent="0.25">
      <c r="B21" s="51"/>
      <c r="C21" s="53"/>
      <c r="D21" s="38"/>
      <c r="E21" s="38"/>
      <c r="F21" s="38"/>
      <c r="G21" s="38"/>
      <c r="H21" s="38"/>
      <c r="I21" s="38"/>
    </row>
    <row r="22" spans="1:10" x14ac:dyDescent="0.25">
      <c r="B22" s="51"/>
      <c r="C22" s="53"/>
      <c r="D22" s="38"/>
      <c r="E22" s="38"/>
      <c r="F22" s="38"/>
      <c r="G22" s="38"/>
      <c r="H22" s="38"/>
      <c r="I22" s="38"/>
    </row>
    <row r="23" spans="1:10" x14ac:dyDescent="0.25">
      <c r="B23" s="51"/>
      <c r="C23" s="53"/>
      <c r="D23" s="38"/>
      <c r="E23" s="38"/>
      <c r="F23" s="38"/>
      <c r="G23" s="38"/>
      <c r="H23" s="38"/>
      <c r="I23" s="38"/>
    </row>
    <row r="24" spans="1:10" x14ac:dyDescent="0.25">
      <c r="B24" s="51"/>
      <c r="C24" s="53"/>
      <c r="D24" s="38"/>
      <c r="E24" s="38"/>
      <c r="F24" s="38"/>
      <c r="G24" s="38"/>
      <c r="H24" s="38"/>
      <c r="I24" s="38"/>
    </row>
    <row r="25" spans="1:10" x14ac:dyDescent="0.25">
      <c r="B25" s="51"/>
      <c r="C25" s="53"/>
      <c r="D25" s="38"/>
      <c r="E25" s="38"/>
      <c r="F25" s="38"/>
      <c r="G25" s="38"/>
      <c r="H25" s="38"/>
      <c r="I25" s="38"/>
    </row>
    <row r="26" spans="1:10" x14ac:dyDescent="0.25">
      <c r="B26" s="51"/>
      <c r="C26" s="52"/>
      <c r="D26" s="42"/>
      <c r="E26" s="42"/>
      <c r="F26" s="42"/>
      <c r="G26" s="42"/>
      <c r="H26" s="42"/>
      <c r="I26" s="42"/>
    </row>
    <row r="27" spans="1:10" x14ac:dyDescent="0.25">
      <c r="B27" s="51"/>
      <c r="C27" s="52"/>
      <c r="D27" s="42"/>
      <c r="E27" s="42"/>
      <c r="F27" s="42"/>
      <c r="G27" s="42"/>
      <c r="H27" s="42"/>
      <c r="I27" s="42"/>
    </row>
    <row r="28" spans="1:10" x14ac:dyDescent="0.25">
      <c r="B28" s="51"/>
      <c r="C28" s="52"/>
      <c r="D28" s="42"/>
      <c r="E28" s="42"/>
      <c r="F28" s="42"/>
      <c r="G28" s="42"/>
      <c r="H28" s="42"/>
      <c r="I28" s="42"/>
    </row>
    <row r="29" spans="1:10" x14ac:dyDescent="0.25">
      <c r="B29" s="51"/>
      <c r="C29" s="52"/>
      <c r="D29" s="42"/>
      <c r="E29" s="42"/>
      <c r="F29" s="42"/>
      <c r="G29" s="42"/>
      <c r="H29" s="42"/>
      <c r="I29" s="42"/>
    </row>
    <row r="30" spans="1:10" x14ac:dyDescent="0.25">
      <c r="B30" s="51"/>
      <c r="C30" s="52"/>
      <c r="D30" s="42"/>
      <c r="E30" s="42"/>
      <c r="F30" s="42"/>
      <c r="G30" s="42"/>
      <c r="H30" s="42"/>
      <c r="I30" s="42"/>
    </row>
    <row r="31" spans="1:10" x14ac:dyDescent="0.25">
      <c r="B31" s="51"/>
      <c r="C31" s="52"/>
      <c r="D31" s="42"/>
      <c r="E31" s="42"/>
      <c r="F31" s="42"/>
      <c r="G31" s="42"/>
      <c r="H31" s="42"/>
      <c r="I31" s="42"/>
    </row>
    <row r="32" spans="1:10" s="22" customFormat="1" x14ac:dyDescent="0.25">
      <c r="A32" s="20"/>
      <c r="B32" s="51"/>
      <c r="C32" s="52"/>
      <c r="D32" s="42"/>
      <c r="E32" s="42"/>
      <c r="F32" s="42"/>
      <c r="G32" s="42"/>
      <c r="H32" s="42"/>
      <c r="I32" s="42"/>
      <c r="J32" s="20"/>
    </row>
    <row r="33" spans="2:9" x14ac:dyDescent="0.25">
      <c r="B33" s="54"/>
      <c r="C33" s="55" t="s">
        <v>128</v>
      </c>
      <c r="D33" s="56">
        <f t="shared" ref="D33:I33" si="2">SUM(D11:D32)</f>
        <v>83679036</v>
      </c>
      <c r="E33" s="123">
        <f t="shared" si="2"/>
        <v>-1768635</v>
      </c>
      <c r="F33" s="56">
        <f t="shared" si="2"/>
        <v>81910400</v>
      </c>
      <c r="G33" s="56">
        <f t="shared" si="2"/>
        <v>52459252</v>
      </c>
      <c r="H33" s="56">
        <f t="shared" si="2"/>
        <v>47902552</v>
      </c>
      <c r="I33" s="56">
        <f t="shared" si="2"/>
        <v>29451148</v>
      </c>
    </row>
    <row r="34" spans="2:9" x14ac:dyDescent="0.25">
      <c r="B34" s="57"/>
      <c r="C34" s="57"/>
      <c r="D34" s="58"/>
      <c r="E34" s="58"/>
      <c r="F34" s="58"/>
      <c r="G34" s="58"/>
      <c r="H34" s="58"/>
      <c r="I34" s="58"/>
    </row>
    <row r="35" spans="2:9" x14ac:dyDescent="0.25">
      <c r="D35" s="23"/>
      <c r="E35" s="23"/>
      <c r="F35" s="23"/>
      <c r="G35" s="23"/>
      <c r="H35" s="23"/>
      <c r="I35" s="23"/>
    </row>
    <row r="36" spans="2:9" x14ac:dyDescent="0.25">
      <c r="D36" s="23"/>
      <c r="E36" s="23"/>
      <c r="F36" s="23"/>
      <c r="G36" s="23"/>
      <c r="H36" s="23"/>
      <c r="I36" s="23"/>
    </row>
  </sheetData>
  <mergeCells count="8">
    <mergeCell ref="B6:C8"/>
    <mergeCell ref="D6:H6"/>
    <mergeCell ref="I6:I7"/>
    <mergeCell ref="B1:I1"/>
    <mergeCell ref="B3:I3"/>
    <mergeCell ref="B4:I4"/>
    <mergeCell ref="B5:I5"/>
    <mergeCell ref="B2:I2"/>
  </mergeCells>
  <printOptions horizontalCentered="1"/>
  <pageMargins left="0.23622047244094491" right="0.23622047244094491" top="0.74803149606299213" bottom="0.74803149606299213" header="0" footer="0"/>
  <pageSetup scale="96" orientation="landscape" horizontalDpi="300" verticalDpi="300" r:id="rId1"/>
  <headerFooter>
    <oddFooter>&amp;R&amp;8Presupuestaria/&amp;P+1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SheetLayoutView="100" workbookViewId="0">
      <selection activeCell="G28" sqref="G28"/>
    </sheetView>
  </sheetViews>
  <sheetFormatPr baseColWidth="10" defaultRowHeight="15" x14ac:dyDescent="0.25"/>
  <cols>
    <col min="1" max="1" width="2.5703125" style="3" customWidth="1"/>
    <col min="2" max="2" width="2" style="14" customWidth="1"/>
    <col min="3" max="3" width="45.85546875" style="14" customWidth="1"/>
    <col min="4" max="9" width="13.140625" style="14" customWidth="1"/>
    <col min="10" max="10" width="3" customWidth="1"/>
  </cols>
  <sheetData>
    <row r="1" spans="2:9" x14ac:dyDescent="0.25">
      <c r="B1" s="138" t="s">
        <v>175</v>
      </c>
      <c r="C1" s="138"/>
      <c r="D1" s="138"/>
      <c r="E1" s="138"/>
      <c r="F1" s="138"/>
      <c r="G1" s="138"/>
      <c r="H1" s="138"/>
      <c r="I1" s="138"/>
    </row>
    <row r="2" spans="2:9" x14ac:dyDescent="0.25">
      <c r="B2" s="138" t="s">
        <v>177</v>
      </c>
      <c r="C2" s="138"/>
      <c r="D2" s="138"/>
      <c r="E2" s="138"/>
      <c r="F2" s="138"/>
      <c r="G2" s="138"/>
      <c r="H2" s="138"/>
      <c r="I2" s="138"/>
    </row>
    <row r="3" spans="2:9" x14ac:dyDescent="0.25">
      <c r="B3" s="138" t="s">
        <v>0</v>
      </c>
      <c r="C3" s="138"/>
      <c r="D3" s="138"/>
      <c r="E3" s="138"/>
      <c r="F3" s="138"/>
      <c r="G3" s="138"/>
      <c r="H3" s="138"/>
      <c r="I3" s="138"/>
    </row>
    <row r="4" spans="2:9" x14ac:dyDescent="0.25">
      <c r="B4" s="138" t="s">
        <v>1</v>
      </c>
      <c r="C4" s="138"/>
      <c r="D4" s="138"/>
      <c r="E4" s="138"/>
      <c r="F4" s="138"/>
      <c r="G4" s="138"/>
      <c r="H4" s="138"/>
      <c r="I4" s="138"/>
    </row>
    <row r="5" spans="2:9" s="3" customFormat="1" x14ac:dyDescent="0.25">
      <c r="B5" s="138" t="s">
        <v>179</v>
      </c>
      <c r="C5" s="138"/>
      <c r="D5" s="138"/>
      <c r="E5" s="138"/>
      <c r="F5" s="138"/>
      <c r="G5" s="138"/>
      <c r="H5" s="138"/>
      <c r="I5" s="138"/>
    </row>
    <row r="6" spans="2:9" ht="6.75" customHeight="1" x14ac:dyDescent="0.25">
      <c r="B6" s="2"/>
      <c r="C6" s="2"/>
      <c r="D6" s="2"/>
      <c r="E6" s="2"/>
      <c r="F6" s="2"/>
      <c r="G6" s="2"/>
      <c r="H6" s="2"/>
      <c r="I6" s="2"/>
    </row>
    <row r="7" spans="2:9" x14ac:dyDescent="0.25">
      <c r="B7" s="135" t="s">
        <v>2</v>
      </c>
      <c r="C7" s="135"/>
      <c r="D7" s="137" t="s">
        <v>3</v>
      </c>
      <c r="E7" s="137"/>
      <c r="F7" s="137"/>
      <c r="G7" s="137"/>
      <c r="H7" s="137"/>
      <c r="I7" s="137" t="s">
        <v>4</v>
      </c>
    </row>
    <row r="8" spans="2:9" ht="22.5" x14ac:dyDescent="0.25">
      <c r="B8" s="135"/>
      <c r="C8" s="135"/>
      <c r="D8" s="116" t="s">
        <v>5</v>
      </c>
      <c r="E8" s="116" t="s">
        <v>6</v>
      </c>
      <c r="F8" s="116" t="s">
        <v>7</v>
      </c>
      <c r="G8" s="116" t="s">
        <v>8</v>
      </c>
      <c r="H8" s="116" t="s">
        <v>9</v>
      </c>
      <c r="I8" s="137"/>
    </row>
    <row r="9" spans="2:9" x14ac:dyDescent="0.25">
      <c r="B9" s="135"/>
      <c r="C9" s="135"/>
      <c r="D9" s="116">
        <v>1</v>
      </c>
      <c r="E9" s="116">
        <v>2</v>
      </c>
      <c r="F9" s="116" t="s">
        <v>10</v>
      </c>
      <c r="G9" s="116">
        <v>4</v>
      </c>
      <c r="H9" s="116">
        <v>5</v>
      </c>
      <c r="I9" s="116" t="s">
        <v>11</v>
      </c>
    </row>
    <row r="10" spans="2:9" x14ac:dyDescent="0.25">
      <c r="B10" s="4"/>
      <c r="C10" s="5"/>
      <c r="D10" s="6"/>
      <c r="E10" s="6"/>
      <c r="F10" s="6"/>
      <c r="G10" s="6"/>
      <c r="H10" s="6"/>
      <c r="I10" s="6"/>
    </row>
    <row r="11" spans="2:9" x14ac:dyDescent="0.25">
      <c r="B11" s="7"/>
      <c r="C11" s="8"/>
      <c r="D11" s="9"/>
      <c r="E11" s="9"/>
      <c r="F11" s="9"/>
      <c r="G11" s="9"/>
      <c r="H11" s="9"/>
      <c r="I11" s="9"/>
    </row>
    <row r="12" spans="2:9" x14ac:dyDescent="0.25">
      <c r="B12" s="7"/>
      <c r="C12" s="10" t="s">
        <v>12</v>
      </c>
      <c r="D12" s="11">
        <v>83338336</v>
      </c>
      <c r="E12" s="124">
        <v>-1513138</v>
      </c>
      <c r="F12" s="11">
        <f>D12+E12</f>
        <v>81825198</v>
      </c>
      <c r="G12" s="11">
        <v>52379061</v>
      </c>
      <c r="H12" s="11">
        <v>47822361</v>
      </c>
      <c r="I12" s="11">
        <f>F12-G12+1</f>
        <v>29446138</v>
      </c>
    </row>
    <row r="13" spans="2:9" x14ac:dyDescent="0.25">
      <c r="B13" s="7"/>
      <c r="C13" s="10"/>
      <c r="D13" s="11"/>
      <c r="E13" s="11"/>
      <c r="F13" s="11"/>
      <c r="G13" s="11"/>
      <c r="H13" s="11"/>
      <c r="I13" s="11"/>
    </row>
    <row r="14" spans="2:9" x14ac:dyDescent="0.25">
      <c r="B14" s="7"/>
      <c r="C14" s="12"/>
      <c r="D14" s="11"/>
      <c r="E14" s="11"/>
      <c r="F14" s="11"/>
      <c r="G14" s="11"/>
      <c r="H14" s="11"/>
      <c r="I14" s="11"/>
    </row>
    <row r="15" spans="2:9" x14ac:dyDescent="0.25">
      <c r="B15" s="13"/>
      <c r="D15" s="9"/>
      <c r="E15" s="9"/>
      <c r="F15" s="9"/>
      <c r="G15" s="9"/>
      <c r="H15" s="9"/>
      <c r="I15" s="9"/>
    </row>
    <row r="16" spans="2:9" x14ac:dyDescent="0.25">
      <c r="B16" s="13"/>
      <c r="C16" s="15" t="s">
        <v>13</v>
      </c>
      <c r="D16" s="11">
        <v>340700</v>
      </c>
      <c r="E16" s="124">
        <v>-255497</v>
      </c>
      <c r="F16" s="11">
        <v>85202</v>
      </c>
      <c r="G16" s="11">
        <v>80191</v>
      </c>
      <c r="H16" s="11">
        <v>80191</v>
      </c>
      <c r="I16" s="11">
        <f>F16-G16</f>
        <v>5011</v>
      </c>
    </row>
    <row r="17" spans="1:9" x14ac:dyDescent="0.25">
      <c r="B17" s="13"/>
      <c r="C17" s="16"/>
      <c r="D17" s="11"/>
      <c r="E17" s="11"/>
      <c r="F17" s="11"/>
      <c r="G17" s="11"/>
      <c r="H17" s="11"/>
      <c r="I17" s="11"/>
    </row>
    <row r="18" spans="1:9" x14ac:dyDescent="0.25">
      <c r="B18" s="13"/>
      <c r="D18" s="9"/>
      <c r="E18" s="9"/>
      <c r="F18" s="9"/>
      <c r="G18" s="9"/>
      <c r="H18" s="9"/>
      <c r="I18" s="9"/>
    </row>
    <row r="19" spans="1:9" x14ac:dyDescent="0.25">
      <c r="B19" s="13"/>
      <c r="C19" s="15"/>
      <c r="D19" s="11"/>
      <c r="E19" s="11"/>
      <c r="F19" s="11"/>
      <c r="G19" s="11"/>
      <c r="H19" s="11"/>
      <c r="I19" s="11"/>
    </row>
    <row r="20" spans="1:9" x14ac:dyDescent="0.25">
      <c r="B20" s="13"/>
      <c r="C20" s="10" t="s">
        <v>14</v>
      </c>
      <c r="D20" s="11">
        <v>0</v>
      </c>
      <c r="E20" s="11">
        <v>0</v>
      </c>
      <c r="F20" s="11">
        <f>D20+E20</f>
        <v>0</v>
      </c>
      <c r="G20" s="11">
        <v>0</v>
      </c>
      <c r="H20" s="11">
        <v>0</v>
      </c>
      <c r="I20" s="11">
        <f>F20-G20</f>
        <v>0</v>
      </c>
    </row>
    <row r="21" spans="1:9" x14ac:dyDescent="0.25">
      <c r="B21" s="13"/>
      <c r="C21" s="10"/>
      <c r="D21" s="11"/>
      <c r="E21" s="11"/>
      <c r="F21" s="11"/>
      <c r="G21" s="11"/>
      <c r="H21" s="11"/>
      <c r="I21" s="11"/>
    </row>
    <row r="22" spans="1:9" x14ac:dyDescent="0.25">
      <c r="B22" s="13"/>
      <c r="C22" s="10"/>
      <c r="D22" s="11"/>
      <c r="E22" s="11"/>
      <c r="F22" s="11"/>
      <c r="G22" s="11"/>
      <c r="H22" s="11"/>
      <c r="I22" s="11"/>
    </row>
    <row r="23" spans="1:9" x14ac:dyDescent="0.25">
      <c r="B23" s="13"/>
      <c r="C23" s="10"/>
      <c r="D23" s="11"/>
      <c r="E23" s="11"/>
      <c r="F23" s="11"/>
      <c r="G23" s="11"/>
      <c r="H23" s="11"/>
      <c r="I23" s="11"/>
    </row>
    <row r="24" spans="1:9" x14ac:dyDescent="0.25">
      <c r="B24" s="13"/>
      <c r="C24" s="10" t="s">
        <v>15</v>
      </c>
      <c r="D24" s="11">
        <v>0</v>
      </c>
      <c r="E24" s="11">
        <v>0</v>
      </c>
      <c r="F24" s="11">
        <f>D24+E24</f>
        <v>0</v>
      </c>
      <c r="G24" s="11">
        <v>0</v>
      </c>
      <c r="H24" s="11">
        <v>0</v>
      </c>
      <c r="I24" s="11">
        <f>F24-G24</f>
        <v>0</v>
      </c>
    </row>
    <row r="25" spans="1:9" x14ac:dyDescent="0.25">
      <c r="B25" s="13"/>
      <c r="C25" s="10"/>
      <c r="D25" s="11"/>
      <c r="E25" s="11"/>
      <c r="F25" s="11"/>
      <c r="G25" s="11"/>
      <c r="H25" s="11"/>
      <c r="I25" s="11"/>
    </row>
    <row r="26" spans="1:9" x14ac:dyDescent="0.25">
      <c r="B26" s="13"/>
      <c r="C26" s="10"/>
      <c r="D26" s="11"/>
      <c r="E26" s="11"/>
      <c r="F26" s="11"/>
      <c r="G26" s="11"/>
      <c r="H26" s="11"/>
      <c r="I26" s="11"/>
    </row>
    <row r="27" spans="1:9" x14ac:dyDescent="0.25">
      <c r="B27" s="13"/>
      <c r="C27" s="10"/>
      <c r="D27" s="11"/>
      <c r="E27" s="11"/>
      <c r="F27" s="11"/>
      <c r="G27" s="11"/>
      <c r="H27" s="11"/>
      <c r="I27" s="11"/>
    </row>
    <row r="28" spans="1:9" x14ac:dyDescent="0.25">
      <c r="B28" s="13"/>
      <c r="C28" s="10" t="s">
        <v>16</v>
      </c>
      <c r="D28" s="11">
        <v>0</v>
      </c>
      <c r="E28" s="11">
        <v>0</v>
      </c>
      <c r="F28" s="11">
        <f>D28+E28</f>
        <v>0</v>
      </c>
      <c r="G28" s="11">
        <v>0</v>
      </c>
      <c r="H28" s="11">
        <v>0</v>
      </c>
      <c r="I28" s="11">
        <f>F28-G28</f>
        <v>0</v>
      </c>
    </row>
    <row r="29" spans="1:9" x14ac:dyDescent="0.25">
      <c r="B29" s="13"/>
      <c r="C29" s="10"/>
      <c r="D29" s="11"/>
      <c r="E29" s="11"/>
      <c r="F29" s="11"/>
      <c r="G29" s="11"/>
      <c r="H29" s="11"/>
      <c r="I29" s="11"/>
    </row>
    <row r="30" spans="1:9" x14ac:dyDescent="0.25">
      <c r="B30" s="13"/>
      <c r="C30" s="10"/>
      <c r="D30" s="11"/>
      <c r="E30" s="11"/>
      <c r="F30" s="11"/>
      <c r="G30" s="11"/>
      <c r="H30" s="11"/>
      <c r="I30" s="11"/>
    </row>
    <row r="31" spans="1:9" s="22" customFormat="1" x14ac:dyDescent="0.25">
      <c r="A31" s="20"/>
      <c r="B31" s="17"/>
      <c r="C31" s="18"/>
      <c r="D31" s="19"/>
      <c r="E31" s="19"/>
      <c r="F31" s="19"/>
      <c r="G31" s="19"/>
      <c r="H31" s="19"/>
      <c r="I31" s="19"/>
    </row>
    <row r="32" spans="1:9" x14ac:dyDescent="0.25">
      <c r="B32" s="17"/>
      <c r="C32" s="18" t="s">
        <v>17</v>
      </c>
      <c r="D32" s="21">
        <f t="shared" ref="D32:I32" si="0">SUM(D12:D31)</f>
        <v>83679036</v>
      </c>
      <c r="E32" s="125">
        <f t="shared" si="0"/>
        <v>-1768635</v>
      </c>
      <c r="F32" s="21">
        <f t="shared" si="0"/>
        <v>81910400</v>
      </c>
      <c r="G32" s="21">
        <f t="shared" si="0"/>
        <v>52459252</v>
      </c>
      <c r="H32" s="21">
        <f t="shared" si="0"/>
        <v>47902552</v>
      </c>
      <c r="I32" s="21">
        <f t="shared" si="0"/>
        <v>29451149</v>
      </c>
    </row>
    <row r="33" spans="4:9" x14ac:dyDescent="0.25">
      <c r="D33" s="23"/>
      <c r="E33" s="23"/>
      <c r="F33" s="23"/>
      <c r="G33" s="23"/>
      <c r="H33" s="23"/>
      <c r="I33" s="23"/>
    </row>
    <row r="34" spans="4:9" x14ac:dyDescent="0.25">
      <c r="D34" s="23"/>
      <c r="E34" s="23"/>
      <c r="F34" s="23"/>
      <c r="G34" s="23"/>
      <c r="H34" s="23"/>
      <c r="I34" s="23"/>
    </row>
    <row r="36" spans="4:9" x14ac:dyDescent="0.25">
      <c r="D36" s="23"/>
      <c r="E36" s="23"/>
      <c r="F36" s="23"/>
      <c r="G36" s="23"/>
      <c r="H36" s="23"/>
      <c r="I36" s="23"/>
    </row>
  </sheetData>
  <mergeCells count="8">
    <mergeCell ref="B1:I1"/>
    <mergeCell ref="B3:I3"/>
    <mergeCell ref="B4:I4"/>
    <mergeCell ref="B5:I5"/>
    <mergeCell ref="B7:C9"/>
    <mergeCell ref="D7:H7"/>
    <mergeCell ref="I7:I8"/>
    <mergeCell ref="B2:I2"/>
  </mergeCells>
  <printOptions horizontalCentered="1"/>
  <pageMargins left="0.23622047244094491" right="0.23622047244094491" top="0.74803149606299213" bottom="0.74803149606299213" header="0" footer="0"/>
  <pageSetup orientation="landscape" horizontalDpi="300" verticalDpi="300" r:id="rId1"/>
  <headerFooter>
    <oddFooter>&amp;R&amp;8Presupuestaria/&amp;P+1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view="pageBreakPreview" topLeftCell="A13" zoomScaleSheetLayoutView="100" workbookViewId="0">
      <selection activeCell="E34" sqref="E34"/>
    </sheetView>
  </sheetViews>
  <sheetFormatPr baseColWidth="10" defaultRowHeight="15" x14ac:dyDescent="0.25"/>
  <cols>
    <col min="1" max="1" width="2.42578125" style="3" customWidth="1"/>
    <col min="2" max="2" width="4.5703125" style="14" customWidth="1"/>
    <col min="3" max="3" width="57.28515625" style="14" customWidth="1"/>
    <col min="4" max="9" width="12.7109375" style="14" customWidth="1"/>
  </cols>
  <sheetData>
    <row r="1" spans="2:15" x14ac:dyDescent="0.25">
      <c r="B1" s="138" t="s">
        <v>175</v>
      </c>
      <c r="C1" s="138"/>
      <c r="D1" s="138"/>
      <c r="E1" s="138"/>
      <c r="F1" s="138"/>
      <c r="G1" s="138"/>
      <c r="H1" s="138"/>
      <c r="I1" s="138"/>
    </row>
    <row r="2" spans="2:15" x14ac:dyDescent="0.25">
      <c r="B2" s="138" t="s">
        <v>176</v>
      </c>
      <c r="C2" s="138"/>
      <c r="D2" s="138"/>
      <c r="E2" s="138"/>
      <c r="F2" s="138"/>
      <c r="G2" s="138"/>
      <c r="H2" s="138"/>
      <c r="I2" s="138"/>
    </row>
    <row r="3" spans="2:15" x14ac:dyDescent="0.25">
      <c r="B3" s="138" t="s">
        <v>0</v>
      </c>
      <c r="C3" s="138"/>
      <c r="D3" s="138"/>
      <c r="E3" s="138"/>
      <c r="F3" s="138"/>
      <c r="G3" s="138"/>
      <c r="H3" s="138"/>
      <c r="I3" s="138"/>
    </row>
    <row r="4" spans="2:15" x14ac:dyDescent="0.25">
      <c r="B4" s="138" t="s">
        <v>18</v>
      </c>
      <c r="C4" s="138"/>
      <c r="D4" s="138"/>
      <c r="E4" s="138"/>
      <c r="F4" s="138"/>
      <c r="G4" s="138"/>
      <c r="H4" s="138"/>
      <c r="I4" s="138"/>
    </row>
    <row r="5" spans="2:15" s="3" customFormat="1" x14ac:dyDescent="0.25">
      <c r="B5" s="138" t="s">
        <v>179</v>
      </c>
      <c r="C5" s="138"/>
      <c r="D5" s="138"/>
      <c r="E5" s="138"/>
      <c r="F5" s="138"/>
      <c r="G5" s="138"/>
      <c r="H5" s="138"/>
      <c r="I5" s="138"/>
    </row>
    <row r="6" spans="2:15" ht="9" customHeight="1" x14ac:dyDescent="0.25">
      <c r="B6" s="2"/>
      <c r="C6" s="2"/>
      <c r="D6" s="2"/>
      <c r="E6" s="2"/>
      <c r="F6" s="2"/>
      <c r="G6" s="2"/>
      <c r="H6" s="2"/>
      <c r="I6" s="2"/>
    </row>
    <row r="7" spans="2:15" x14ac:dyDescent="0.25">
      <c r="B7" s="135" t="s">
        <v>2</v>
      </c>
      <c r="C7" s="135"/>
      <c r="D7" s="137" t="s">
        <v>19</v>
      </c>
      <c r="E7" s="137"/>
      <c r="F7" s="137"/>
      <c r="G7" s="137"/>
      <c r="H7" s="137"/>
      <c r="I7" s="137" t="s">
        <v>4</v>
      </c>
    </row>
    <row r="8" spans="2:15" ht="33.75" customHeight="1" x14ac:dyDescent="0.25">
      <c r="B8" s="135"/>
      <c r="C8" s="135"/>
      <c r="D8" s="116" t="s">
        <v>5</v>
      </c>
      <c r="E8" s="116" t="s">
        <v>6</v>
      </c>
      <c r="F8" s="116" t="s">
        <v>7</v>
      </c>
      <c r="G8" s="116" t="s">
        <v>8</v>
      </c>
      <c r="H8" s="116" t="s">
        <v>9</v>
      </c>
      <c r="I8" s="137"/>
    </row>
    <row r="9" spans="2:15" ht="13.9" customHeight="1" x14ac:dyDescent="0.25">
      <c r="B9" s="135"/>
      <c r="C9" s="135"/>
      <c r="D9" s="116">
        <v>1</v>
      </c>
      <c r="E9" s="116">
        <v>2</v>
      </c>
      <c r="F9" s="116" t="s">
        <v>10</v>
      </c>
      <c r="G9" s="116">
        <v>4</v>
      </c>
      <c r="H9" s="116">
        <v>5</v>
      </c>
      <c r="I9" s="116" t="s">
        <v>11</v>
      </c>
      <c r="J9" s="25"/>
      <c r="K9" s="25"/>
      <c r="L9" s="25"/>
      <c r="M9" s="25"/>
      <c r="N9" s="25"/>
      <c r="O9" s="25"/>
    </row>
    <row r="10" spans="2:15" ht="13.9" customHeight="1" x14ac:dyDescent="0.25">
      <c r="B10" s="139" t="s">
        <v>20</v>
      </c>
      <c r="C10" s="140"/>
      <c r="D10" s="24">
        <f>SUM(D11:D17)</f>
        <v>25171000</v>
      </c>
      <c r="E10" s="126">
        <f>SUM(E11:E17)-1</f>
        <v>-928514</v>
      </c>
      <c r="F10" s="24">
        <f>D10+E10</f>
        <v>24242486</v>
      </c>
      <c r="G10" s="24">
        <f>SUM(G11:G17)+1</f>
        <v>23294980</v>
      </c>
      <c r="H10" s="24">
        <f>SUM(H11:H17)+1</f>
        <v>22289684</v>
      </c>
      <c r="I10" s="24">
        <f>F10-G10</f>
        <v>947506</v>
      </c>
    </row>
    <row r="11" spans="2:15" ht="13.9" customHeight="1" x14ac:dyDescent="0.25">
      <c r="B11" s="26"/>
      <c r="C11" s="27" t="s">
        <v>21</v>
      </c>
      <c r="D11" s="11">
        <v>5877198</v>
      </c>
      <c r="E11" s="11">
        <v>76997</v>
      </c>
      <c r="F11" s="11">
        <f t="shared" ref="F11:F37" si="0">D11+E11</f>
        <v>5954195</v>
      </c>
      <c r="G11" s="11">
        <v>5777850</v>
      </c>
      <c r="H11" s="11">
        <v>5777850</v>
      </c>
      <c r="I11" s="11">
        <f t="shared" ref="I11:I37" si="1">F11-G11</f>
        <v>176345</v>
      </c>
    </row>
    <row r="12" spans="2:15" ht="13.9" customHeight="1" x14ac:dyDescent="0.25">
      <c r="B12" s="26"/>
      <c r="C12" s="27" t="s">
        <v>22</v>
      </c>
      <c r="D12" s="11">
        <v>2805600</v>
      </c>
      <c r="E12" s="124">
        <v>-1087208</v>
      </c>
      <c r="F12" s="11">
        <f t="shared" si="0"/>
        <v>1718392</v>
      </c>
      <c r="G12" s="11">
        <v>1608295</v>
      </c>
      <c r="H12" s="11">
        <v>1608295</v>
      </c>
      <c r="I12" s="11">
        <f t="shared" si="1"/>
        <v>110097</v>
      </c>
    </row>
    <row r="13" spans="2:15" ht="13.9" customHeight="1" x14ac:dyDescent="0.25">
      <c r="B13" s="26"/>
      <c r="C13" s="27" t="s">
        <v>23</v>
      </c>
      <c r="D13" s="11">
        <v>1238652</v>
      </c>
      <c r="E13" s="11">
        <v>530058</v>
      </c>
      <c r="F13" s="11">
        <f t="shared" si="0"/>
        <v>1768710</v>
      </c>
      <c r="G13" s="11">
        <v>1761945</v>
      </c>
      <c r="H13" s="11">
        <v>1761945</v>
      </c>
      <c r="I13" s="11">
        <f t="shared" si="1"/>
        <v>6765</v>
      </c>
    </row>
    <row r="14" spans="2:15" ht="13.9" customHeight="1" x14ac:dyDescent="0.25">
      <c r="B14" s="26"/>
      <c r="C14" s="27" t="s">
        <v>24</v>
      </c>
      <c r="D14" s="11">
        <v>7652857</v>
      </c>
      <c r="E14" s="11">
        <v>152199</v>
      </c>
      <c r="F14" s="11">
        <f t="shared" si="0"/>
        <v>7805056</v>
      </c>
      <c r="G14" s="11">
        <v>7290669</v>
      </c>
      <c r="H14" s="11">
        <v>6285373</v>
      </c>
      <c r="I14" s="11">
        <f t="shared" si="1"/>
        <v>514387</v>
      </c>
    </row>
    <row r="15" spans="2:15" ht="13.9" customHeight="1" x14ac:dyDescent="0.25">
      <c r="B15" s="26"/>
      <c r="C15" s="27" t="s">
        <v>25</v>
      </c>
      <c r="D15" s="11">
        <v>7005963</v>
      </c>
      <c r="E15" s="124">
        <v>-135367</v>
      </c>
      <c r="F15" s="11">
        <f t="shared" si="0"/>
        <v>6870596</v>
      </c>
      <c r="G15" s="11">
        <v>6775521</v>
      </c>
      <c r="H15" s="11">
        <v>6775521</v>
      </c>
      <c r="I15" s="11">
        <f>F15-G15-1</f>
        <v>95074</v>
      </c>
    </row>
    <row r="16" spans="2:15" ht="13.9" customHeight="1" x14ac:dyDescent="0.25">
      <c r="B16" s="26"/>
      <c r="C16" s="27" t="s">
        <v>26</v>
      </c>
      <c r="D16" s="11">
        <v>0</v>
      </c>
      <c r="E16" s="11">
        <v>0</v>
      </c>
      <c r="F16" s="11">
        <f t="shared" si="0"/>
        <v>0</v>
      </c>
      <c r="G16" s="11">
        <v>0</v>
      </c>
      <c r="H16" s="11">
        <v>0</v>
      </c>
      <c r="I16" s="11">
        <f t="shared" si="1"/>
        <v>0</v>
      </c>
    </row>
    <row r="17" spans="2:16" ht="13.9" customHeight="1" x14ac:dyDescent="0.25">
      <c r="B17" s="26"/>
      <c r="C17" s="27" t="s">
        <v>27</v>
      </c>
      <c r="D17" s="11">
        <v>590730</v>
      </c>
      <c r="E17" s="124">
        <v>-465192</v>
      </c>
      <c r="F17" s="11">
        <f t="shared" si="0"/>
        <v>125538</v>
      </c>
      <c r="G17" s="11">
        <v>80699</v>
      </c>
      <c r="H17" s="11">
        <v>80699</v>
      </c>
      <c r="I17" s="11">
        <f t="shared" si="1"/>
        <v>44839</v>
      </c>
      <c r="J17" s="25"/>
      <c r="K17" s="25"/>
      <c r="L17" s="25"/>
      <c r="M17" s="25"/>
      <c r="N17" s="25"/>
      <c r="O17" s="25"/>
    </row>
    <row r="18" spans="2:16" ht="13.9" customHeight="1" x14ac:dyDescent="0.25">
      <c r="B18" s="139" t="s">
        <v>28</v>
      </c>
      <c r="C18" s="140"/>
      <c r="D18" s="28">
        <f>SUM(D19:D27)</f>
        <v>18040533</v>
      </c>
      <c r="E18" s="128">
        <f>SUM(E19:E27)-1</f>
        <v>-1484819</v>
      </c>
      <c r="F18" s="28">
        <f>D18+E18+1</f>
        <v>16555715</v>
      </c>
      <c r="G18" s="28">
        <f>SUM(G19:G27)</f>
        <v>8237154</v>
      </c>
      <c r="H18" s="28">
        <f>SUM(H19:H27)</f>
        <v>6880095</v>
      </c>
      <c r="I18" s="28">
        <f t="shared" si="1"/>
        <v>8318561</v>
      </c>
    </row>
    <row r="19" spans="2:16" ht="13.9" customHeight="1" x14ac:dyDescent="0.25">
      <c r="B19" s="29"/>
      <c r="C19" s="27" t="s">
        <v>29</v>
      </c>
      <c r="D19" s="11">
        <v>447054</v>
      </c>
      <c r="E19" s="11">
        <v>569619</v>
      </c>
      <c r="F19" s="11">
        <f t="shared" si="0"/>
        <v>1016673</v>
      </c>
      <c r="G19" s="11">
        <v>873643</v>
      </c>
      <c r="H19" s="11">
        <v>542571</v>
      </c>
      <c r="I19" s="11">
        <f t="shared" si="1"/>
        <v>143030</v>
      </c>
    </row>
    <row r="20" spans="2:16" ht="13.9" customHeight="1" x14ac:dyDescent="0.25">
      <c r="B20" s="29"/>
      <c r="C20" s="27" t="s">
        <v>30</v>
      </c>
      <c r="D20" s="11">
        <v>2025675</v>
      </c>
      <c r="E20" s="11">
        <v>246515</v>
      </c>
      <c r="F20" s="11">
        <f t="shared" si="0"/>
        <v>2272190</v>
      </c>
      <c r="G20" s="11">
        <v>865949</v>
      </c>
      <c r="H20" s="11">
        <v>426666</v>
      </c>
      <c r="I20" s="11">
        <f>F20-G20-1</f>
        <v>1406240</v>
      </c>
    </row>
    <row r="21" spans="2:16" ht="13.9" customHeight="1" x14ac:dyDescent="0.25">
      <c r="B21" s="29"/>
      <c r="C21" s="27" t="s">
        <v>31</v>
      </c>
      <c r="D21" s="11">
        <v>0</v>
      </c>
      <c r="E21" s="11">
        <v>9718</v>
      </c>
      <c r="F21" s="11">
        <f>D21+E21</f>
        <v>9718</v>
      </c>
      <c r="G21" s="11">
        <v>9715</v>
      </c>
      <c r="H21" s="11">
        <v>9715</v>
      </c>
      <c r="I21" s="11">
        <f t="shared" si="1"/>
        <v>3</v>
      </c>
    </row>
    <row r="22" spans="2:16" ht="13.9" customHeight="1" x14ac:dyDescent="0.25">
      <c r="B22" s="29"/>
      <c r="C22" s="27" t="s">
        <v>32</v>
      </c>
      <c r="D22" s="11">
        <v>1984016</v>
      </c>
      <c r="E22" s="124">
        <v>-446988</v>
      </c>
      <c r="F22" s="11">
        <f t="shared" si="0"/>
        <v>1537028</v>
      </c>
      <c r="G22" s="11">
        <v>273235</v>
      </c>
      <c r="H22" s="11">
        <v>80956</v>
      </c>
      <c r="I22" s="11">
        <f t="shared" si="1"/>
        <v>1263793</v>
      </c>
    </row>
    <row r="23" spans="2:16" ht="13.9" customHeight="1" x14ac:dyDescent="0.25">
      <c r="B23" s="29"/>
      <c r="C23" s="27" t="s">
        <v>33</v>
      </c>
      <c r="D23" s="11">
        <v>2801338</v>
      </c>
      <c r="E23" s="124">
        <v>-1462915</v>
      </c>
      <c r="F23" s="11">
        <f t="shared" si="0"/>
        <v>1338423</v>
      </c>
      <c r="G23" s="11">
        <v>943919</v>
      </c>
      <c r="H23" s="11">
        <v>588630</v>
      </c>
      <c r="I23" s="11">
        <f>F23-G23+1</f>
        <v>394505</v>
      </c>
    </row>
    <row r="24" spans="2:16" ht="13.9" customHeight="1" x14ac:dyDescent="0.25">
      <c r="B24" s="29"/>
      <c r="C24" s="27" t="s">
        <v>34</v>
      </c>
      <c r="D24" s="11">
        <v>2757300</v>
      </c>
      <c r="E24" s="124">
        <v>-234459</v>
      </c>
      <c r="F24" s="11">
        <f t="shared" si="0"/>
        <v>2522841</v>
      </c>
      <c r="G24" s="11">
        <v>686851</v>
      </c>
      <c r="H24" s="11">
        <v>682484</v>
      </c>
      <c r="I24" s="11">
        <f t="shared" si="1"/>
        <v>1835990</v>
      </c>
    </row>
    <row r="25" spans="2:16" ht="13.9" customHeight="1" x14ac:dyDescent="0.25">
      <c r="B25" s="29"/>
      <c r="C25" s="27" t="s">
        <v>35</v>
      </c>
      <c r="D25" s="11">
        <v>7644410</v>
      </c>
      <c r="E25" s="124">
        <v>-59912</v>
      </c>
      <c r="F25" s="11">
        <f t="shared" si="0"/>
        <v>7584498</v>
      </c>
      <c r="G25" s="11">
        <v>4522377</v>
      </c>
      <c r="H25" s="11">
        <v>4497916</v>
      </c>
      <c r="I25" s="11">
        <f t="shared" si="1"/>
        <v>3062121</v>
      </c>
    </row>
    <row r="26" spans="2:16" ht="13.9" customHeight="1" x14ac:dyDescent="0.25">
      <c r="B26" s="29"/>
      <c r="C26" s="27" t="s">
        <v>36</v>
      </c>
      <c r="D26" s="11">
        <v>0</v>
      </c>
      <c r="E26" s="11">
        <v>2500</v>
      </c>
      <c r="F26" s="11">
        <v>2500</v>
      </c>
      <c r="G26" s="11">
        <v>2500</v>
      </c>
      <c r="H26" s="11">
        <v>0</v>
      </c>
      <c r="I26" s="11">
        <f t="shared" si="1"/>
        <v>0</v>
      </c>
    </row>
    <row r="27" spans="2:16" ht="13.9" customHeight="1" x14ac:dyDescent="0.25">
      <c r="B27" s="29"/>
      <c r="C27" s="27" t="s">
        <v>37</v>
      </c>
      <c r="D27" s="11">
        <v>380740</v>
      </c>
      <c r="E27" s="124">
        <v>-108896</v>
      </c>
      <c r="F27" s="11">
        <f t="shared" si="0"/>
        <v>271844</v>
      </c>
      <c r="G27" s="11">
        <v>58965</v>
      </c>
      <c r="H27" s="11">
        <v>51157</v>
      </c>
      <c r="I27" s="11">
        <f>F27-G27+1</f>
        <v>212880</v>
      </c>
      <c r="J27" s="25"/>
      <c r="K27" s="25"/>
      <c r="L27" s="25"/>
      <c r="M27" s="25"/>
      <c r="N27" s="25"/>
      <c r="O27" s="25"/>
      <c r="P27" s="25"/>
    </row>
    <row r="28" spans="2:16" ht="13.9" customHeight="1" x14ac:dyDescent="0.25">
      <c r="B28" s="139" t="s">
        <v>38</v>
      </c>
      <c r="C28" s="140"/>
      <c r="D28" s="28">
        <f>SUM(D29:D37)</f>
        <v>17454200</v>
      </c>
      <c r="E28" s="128">
        <f>SUM(E29:E37)-1</f>
        <v>-961861</v>
      </c>
      <c r="F28" s="28">
        <f t="shared" si="0"/>
        <v>16492339</v>
      </c>
      <c r="G28" s="28">
        <f>SUM(G29:G37)</f>
        <v>8889859</v>
      </c>
      <c r="H28" s="28">
        <f>SUM(H29:H37)+1</f>
        <v>6695514</v>
      </c>
      <c r="I28" s="28">
        <f t="shared" si="1"/>
        <v>7602480</v>
      </c>
    </row>
    <row r="29" spans="2:16" ht="13.9" customHeight="1" x14ac:dyDescent="0.25">
      <c r="B29" s="29"/>
      <c r="C29" s="27" t="s">
        <v>39</v>
      </c>
      <c r="D29" s="11">
        <v>9340000</v>
      </c>
      <c r="E29" s="124">
        <v>-733208</v>
      </c>
      <c r="F29" s="11">
        <f t="shared" si="0"/>
        <v>8606792</v>
      </c>
      <c r="G29" s="11">
        <v>5671242</v>
      </c>
      <c r="H29" s="11">
        <v>4296928</v>
      </c>
      <c r="I29" s="11">
        <f t="shared" si="1"/>
        <v>2935550</v>
      </c>
    </row>
    <row r="30" spans="2:16" ht="13.9" customHeight="1" x14ac:dyDescent="0.25">
      <c r="B30" s="29"/>
      <c r="C30" s="27" t="s">
        <v>40</v>
      </c>
      <c r="D30" s="11">
        <v>28800</v>
      </c>
      <c r="E30" s="11">
        <v>174140</v>
      </c>
      <c r="F30" s="11">
        <f t="shared" si="0"/>
        <v>202940</v>
      </c>
      <c r="G30" s="11">
        <v>154220</v>
      </c>
      <c r="H30" s="11">
        <v>138757</v>
      </c>
      <c r="I30" s="11">
        <f t="shared" si="1"/>
        <v>48720</v>
      </c>
    </row>
    <row r="31" spans="2:16" ht="13.9" customHeight="1" x14ac:dyDescent="0.25">
      <c r="B31" s="29"/>
      <c r="C31" s="27" t="s">
        <v>41</v>
      </c>
      <c r="D31" s="11">
        <v>0</v>
      </c>
      <c r="E31" s="11">
        <v>362014</v>
      </c>
      <c r="F31" s="11">
        <f t="shared" si="0"/>
        <v>362014</v>
      </c>
      <c r="G31" s="11">
        <v>362014</v>
      </c>
      <c r="H31" s="11">
        <v>289611</v>
      </c>
      <c r="I31" s="11">
        <f t="shared" si="1"/>
        <v>0</v>
      </c>
    </row>
    <row r="32" spans="2:16" ht="13.9" customHeight="1" x14ac:dyDescent="0.25">
      <c r="B32" s="29"/>
      <c r="C32" s="27" t="s">
        <v>42</v>
      </c>
      <c r="D32" s="11">
        <v>302500</v>
      </c>
      <c r="E32" s="11">
        <v>116486</v>
      </c>
      <c r="F32" s="11">
        <f t="shared" si="0"/>
        <v>418986</v>
      </c>
      <c r="G32" s="11">
        <v>372015</v>
      </c>
      <c r="H32" s="11">
        <v>366273</v>
      </c>
      <c r="I32" s="11">
        <f t="shared" si="1"/>
        <v>46971</v>
      </c>
    </row>
    <row r="33" spans="2:9" ht="13.9" customHeight="1" x14ac:dyDescent="0.25">
      <c r="B33" s="29"/>
      <c r="C33" s="27" t="s">
        <v>43</v>
      </c>
      <c r="D33" s="11">
        <v>157400</v>
      </c>
      <c r="E33" s="11">
        <v>35757</v>
      </c>
      <c r="F33" s="11">
        <f t="shared" si="0"/>
        <v>193157</v>
      </c>
      <c r="G33" s="11">
        <v>82909</v>
      </c>
      <c r="H33" s="11">
        <v>63943</v>
      </c>
      <c r="I33" s="11">
        <f t="shared" si="1"/>
        <v>110248</v>
      </c>
    </row>
    <row r="34" spans="2:9" ht="13.9" customHeight="1" x14ac:dyDescent="0.25">
      <c r="B34" s="29"/>
      <c r="C34" s="27" t="s">
        <v>44</v>
      </c>
      <c r="D34" s="11">
        <v>65000</v>
      </c>
      <c r="E34" s="11">
        <v>95817</v>
      </c>
      <c r="F34" s="11">
        <f t="shared" si="0"/>
        <v>160817</v>
      </c>
      <c r="G34" s="11">
        <v>93776</v>
      </c>
      <c r="H34" s="11">
        <v>21607</v>
      </c>
      <c r="I34" s="11">
        <f t="shared" si="1"/>
        <v>67041</v>
      </c>
    </row>
    <row r="35" spans="2:9" ht="13.9" customHeight="1" x14ac:dyDescent="0.25">
      <c r="B35" s="29"/>
      <c r="C35" s="27" t="s">
        <v>45</v>
      </c>
      <c r="D35" s="11">
        <v>5445000</v>
      </c>
      <c r="E35" s="124">
        <v>-705227</v>
      </c>
      <c r="F35" s="11">
        <f t="shared" si="0"/>
        <v>4739773</v>
      </c>
      <c r="G35" s="11">
        <v>1293789</v>
      </c>
      <c r="H35" s="11">
        <v>819957</v>
      </c>
      <c r="I35" s="11">
        <f>F35-G35-1</f>
        <v>3445983</v>
      </c>
    </row>
    <row r="36" spans="2:9" ht="13.9" customHeight="1" x14ac:dyDescent="0.25">
      <c r="B36" s="29"/>
      <c r="C36" s="27" t="s">
        <v>46</v>
      </c>
      <c r="D36" s="11">
        <v>1360000</v>
      </c>
      <c r="E36" s="124">
        <v>-1048563</v>
      </c>
      <c r="F36" s="11">
        <f t="shared" si="0"/>
        <v>311437</v>
      </c>
      <c r="G36" s="11">
        <v>24252</v>
      </c>
      <c r="H36" s="11">
        <v>17795</v>
      </c>
      <c r="I36" s="11">
        <f t="shared" si="1"/>
        <v>287185</v>
      </c>
    </row>
    <row r="37" spans="2:9" x14ac:dyDescent="0.25">
      <c r="B37" s="29"/>
      <c r="C37" s="27" t="s">
        <v>47</v>
      </c>
      <c r="D37" s="11">
        <v>755500</v>
      </c>
      <c r="E37" s="11">
        <v>740924</v>
      </c>
      <c r="F37" s="11">
        <f t="shared" si="0"/>
        <v>1496424</v>
      </c>
      <c r="G37" s="11">
        <v>835642</v>
      </c>
      <c r="H37" s="11">
        <v>680642</v>
      </c>
      <c r="I37" s="11">
        <f t="shared" si="1"/>
        <v>660782</v>
      </c>
    </row>
    <row r="38" spans="2:9" x14ac:dyDescent="0.25">
      <c r="B38" s="30"/>
      <c r="C38" s="31" t="s">
        <v>48</v>
      </c>
      <c r="D38" s="32">
        <f t="shared" ref="D38:I38" si="2">+D28+D18+D10</f>
        <v>60665733</v>
      </c>
      <c r="E38" s="127">
        <f t="shared" si="2"/>
        <v>-3375194</v>
      </c>
      <c r="F38" s="32">
        <f t="shared" si="2"/>
        <v>57290540</v>
      </c>
      <c r="G38" s="32">
        <f t="shared" si="2"/>
        <v>40421993</v>
      </c>
      <c r="H38" s="32">
        <f t="shared" si="2"/>
        <v>35865293</v>
      </c>
      <c r="I38" s="32">
        <f t="shared" si="2"/>
        <v>16868547</v>
      </c>
    </row>
  </sheetData>
  <mergeCells count="11">
    <mergeCell ref="B10:C10"/>
    <mergeCell ref="B18:C18"/>
    <mergeCell ref="B28:C28"/>
    <mergeCell ref="B1:I1"/>
    <mergeCell ref="B3:I3"/>
    <mergeCell ref="B4:I4"/>
    <mergeCell ref="B5:I5"/>
    <mergeCell ref="B7:C9"/>
    <mergeCell ref="D7:H7"/>
    <mergeCell ref="I7:I8"/>
    <mergeCell ref="B2:I2"/>
  </mergeCells>
  <printOptions horizontalCentered="1"/>
  <pageMargins left="0.23622047244094491" right="0.23622047244094491" top="0.74803149606299213" bottom="0.74803149606299213" header="0" footer="0"/>
  <pageSetup scale="94" orientation="landscape" horizontalDpi="300" verticalDpi="300" r:id="rId1"/>
  <headerFooter>
    <oddFooter>&amp;R&amp;8Presupuestaria/&amp;P+1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BreakPreview" topLeftCell="A13" zoomScaleSheetLayoutView="100" workbookViewId="0">
      <selection activeCell="E26" sqref="E26"/>
    </sheetView>
  </sheetViews>
  <sheetFormatPr baseColWidth="10" defaultRowHeight="15" x14ac:dyDescent="0.25"/>
  <cols>
    <col min="1" max="1" width="2.42578125" style="3" customWidth="1"/>
    <col min="2" max="2" width="4.5703125" style="14" customWidth="1"/>
    <col min="3" max="3" width="57.28515625" style="14" customWidth="1"/>
    <col min="4" max="9" width="12.7109375" style="14" customWidth="1"/>
  </cols>
  <sheetData>
    <row r="1" spans="2:15" s="3" customFormat="1" ht="18" customHeight="1" x14ac:dyDescent="0.25">
      <c r="B1" s="138" t="s">
        <v>175</v>
      </c>
      <c r="C1" s="138"/>
      <c r="D1" s="138"/>
      <c r="E1" s="138"/>
      <c r="F1" s="138"/>
      <c r="G1" s="138"/>
      <c r="H1" s="138"/>
      <c r="I1" s="138"/>
    </row>
    <row r="2" spans="2:15" s="3" customFormat="1" ht="18" customHeight="1" x14ac:dyDescent="0.25">
      <c r="B2" s="138" t="s">
        <v>176</v>
      </c>
      <c r="C2" s="138"/>
      <c r="D2" s="138"/>
      <c r="E2" s="138"/>
      <c r="F2" s="138"/>
      <c r="G2" s="138"/>
      <c r="H2" s="138"/>
      <c r="I2" s="138"/>
    </row>
    <row r="3" spans="2:15" s="3" customFormat="1" ht="18" customHeight="1" x14ac:dyDescent="0.25">
      <c r="B3" s="138" t="s">
        <v>0</v>
      </c>
      <c r="C3" s="138"/>
      <c r="D3" s="138"/>
      <c r="E3" s="138"/>
      <c r="F3" s="138"/>
      <c r="G3" s="138"/>
      <c r="H3" s="138"/>
      <c r="I3" s="138"/>
    </row>
    <row r="4" spans="2:15" s="3" customFormat="1" ht="18" customHeight="1" x14ac:dyDescent="0.25">
      <c r="B4" s="138" t="s">
        <v>18</v>
      </c>
      <c r="C4" s="138"/>
      <c r="D4" s="138"/>
      <c r="E4" s="138"/>
      <c r="F4" s="138"/>
      <c r="G4" s="138"/>
      <c r="H4" s="138"/>
      <c r="I4" s="138"/>
    </row>
    <row r="5" spans="2:15" s="3" customFormat="1" x14ac:dyDescent="0.25">
      <c r="B5" s="138" t="s">
        <v>179</v>
      </c>
      <c r="C5" s="138"/>
      <c r="D5" s="138"/>
      <c r="E5" s="138"/>
      <c r="F5" s="138"/>
      <c r="G5" s="138"/>
      <c r="H5" s="138"/>
      <c r="I5" s="138"/>
    </row>
    <row r="6" spans="2:15" s="3" customFormat="1" ht="6.75" customHeight="1" x14ac:dyDescent="0.25">
      <c r="B6" s="2"/>
      <c r="C6" s="2"/>
      <c r="D6" s="2"/>
      <c r="E6" s="2"/>
      <c r="F6" s="2"/>
      <c r="G6" s="2"/>
      <c r="H6" s="2"/>
      <c r="I6" s="2"/>
    </row>
    <row r="7" spans="2:15" s="3" customFormat="1" x14ac:dyDescent="0.25">
      <c r="B7" s="135" t="s">
        <v>2</v>
      </c>
      <c r="C7" s="135"/>
      <c r="D7" s="137" t="s">
        <v>19</v>
      </c>
      <c r="E7" s="137"/>
      <c r="F7" s="137"/>
      <c r="G7" s="137"/>
      <c r="H7" s="137"/>
      <c r="I7" s="137" t="s">
        <v>4</v>
      </c>
    </row>
    <row r="8" spans="2:15" s="3" customFormat="1" ht="38.25" customHeight="1" x14ac:dyDescent="0.25">
      <c r="B8" s="135"/>
      <c r="C8" s="135"/>
      <c r="D8" s="116" t="s">
        <v>5</v>
      </c>
      <c r="E8" s="116" t="s">
        <v>6</v>
      </c>
      <c r="F8" s="116" t="s">
        <v>7</v>
      </c>
      <c r="G8" s="116" t="s">
        <v>8</v>
      </c>
      <c r="H8" s="116" t="s">
        <v>9</v>
      </c>
      <c r="I8" s="137"/>
    </row>
    <row r="9" spans="2:15" s="3" customFormat="1" ht="15" customHeight="1" x14ac:dyDescent="0.25">
      <c r="B9" s="135"/>
      <c r="C9" s="135"/>
      <c r="D9" s="116">
        <v>1</v>
      </c>
      <c r="E9" s="116">
        <v>2</v>
      </c>
      <c r="F9" s="116" t="s">
        <v>10</v>
      </c>
      <c r="G9" s="116">
        <v>4</v>
      </c>
      <c r="H9" s="116">
        <v>5</v>
      </c>
      <c r="I9" s="116" t="s">
        <v>11</v>
      </c>
      <c r="J9" s="33"/>
      <c r="K9" s="33"/>
      <c r="L9" s="33"/>
      <c r="M9" s="33"/>
      <c r="N9" s="33"/>
      <c r="O9" s="33"/>
    </row>
    <row r="10" spans="2:15" s="3" customFormat="1" ht="15" customHeight="1" x14ac:dyDescent="0.25">
      <c r="B10" s="141" t="s">
        <v>49</v>
      </c>
      <c r="C10" s="141"/>
      <c r="D10" s="24">
        <f>SUM(D11:D19)</f>
        <v>22672603</v>
      </c>
      <c r="E10" s="24">
        <f>SUM(E11:E19)</f>
        <v>1862056</v>
      </c>
      <c r="F10" s="24">
        <f>D10+E10-1</f>
        <v>24534658</v>
      </c>
      <c r="G10" s="24">
        <f>SUM(G11:G19)</f>
        <v>11957068</v>
      </c>
      <c r="H10" s="24">
        <f>SUM(H11:H19)</f>
        <v>11957068</v>
      </c>
      <c r="I10" s="24">
        <f>F10-G10+1</f>
        <v>12577591</v>
      </c>
    </row>
    <row r="11" spans="2:15" s="3" customFormat="1" ht="15" customHeight="1" x14ac:dyDescent="0.25">
      <c r="B11" s="29"/>
      <c r="C11" s="27" t="s">
        <v>50</v>
      </c>
      <c r="D11" s="11">
        <v>0</v>
      </c>
      <c r="E11" s="11">
        <v>0</v>
      </c>
      <c r="F11" s="11">
        <f t="shared" ref="F11:F33" si="0">D11+E11</f>
        <v>0</v>
      </c>
      <c r="G11" s="11">
        <v>0</v>
      </c>
      <c r="H11" s="11">
        <v>0</v>
      </c>
      <c r="I11" s="11">
        <f t="shared" ref="I11:I33" si="1">F11-G11</f>
        <v>0</v>
      </c>
    </row>
    <row r="12" spans="2:15" s="3" customFormat="1" ht="15" customHeight="1" x14ac:dyDescent="0.25">
      <c r="B12" s="29"/>
      <c r="C12" s="27" t="s">
        <v>51</v>
      </c>
      <c r="D12" s="11">
        <v>0</v>
      </c>
      <c r="E12" s="11">
        <v>0</v>
      </c>
      <c r="F12" s="11">
        <f t="shared" si="0"/>
        <v>0</v>
      </c>
      <c r="G12" s="11">
        <v>0</v>
      </c>
      <c r="H12" s="11">
        <v>0</v>
      </c>
      <c r="I12" s="11">
        <f t="shared" si="1"/>
        <v>0</v>
      </c>
    </row>
    <row r="13" spans="2:15" s="3" customFormat="1" ht="15" customHeight="1" x14ac:dyDescent="0.25">
      <c r="B13" s="29"/>
      <c r="C13" s="27" t="s">
        <v>52</v>
      </c>
      <c r="D13" s="11">
        <v>0</v>
      </c>
      <c r="E13" s="11">
        <v>0</v>
      </c>
      <c r="F13" s="11">
        <f t="shared" si="0"/>
        <v>0</v>
      </c>
      <c r="G13" s="11">
        <v>0</v>
      </c>
      <c r="H13" s="11">
        <v>0</v>
      </c>
      <c r="I13" s="11">
        <f t="shared" si="1"/>
        <v>0</v>
      </c>
    </row>
    <row r="14" spans="2:15" s="3" customFormat="1" ht="15" customHeight="1" x14ac:dyDescent="0.25">
      <c r="B14" s="29"/>
      <c r="C14" s="27" t="s">
        <v>53</v>
      </c>
      <c r="D14" s="11">
        <v>22672603</v>
      </c>
      <c r="E14" s="11">
        <v>1862056</v>
      </c>
      <c r="F14" s="11">
        <v>24534658</v>
      </c>
      <c r="G14" s="11">
        <v>11957068</v>
      </c>
      <c r="H14" s="11">
        <v>11957068</v>
      </c>
      <c r="I14" s="11">
        <v>12577591</v>
      </c>
    </row>
    <row r="15" spans="2:15" s="3" customFormat="1" ht="15" customHeight="1" x14ac:dyDescent="0.25">
      <c r="B15" s="29"/>
      <c r="C15" s="27" t="s">
        <v>15</v>
      </c>
      <c r="D15" s="11">
        <v>0</v>
      </c>
      <c r="E15" s="11">
        <v>0</v>
      </c>
      <c r="F15" s="11">
        <f t="shared" si="0"/>
        <v>0</v>
      </c>
      <c r="G15" s="11">
        <v>0</v>
      </c>
      <c r="H15" s="11">
        <v>0</v>
      </c>
      <c r="I15" s="11">
        <f t="shared" si="1"/>
        <v>0</v>
      </c>
    </row>
    <row r="16" spans="2:15" s="3" customFormat="1" ht="15" customHeight="1" x14ac:dyDescent="0.25">
      <c r="B16" s="29"/>
      <c r="C16" s="27" t="s">
        <v>54</v>
      </c>
      <c r="D16" s="11">
        <v>0</v>
      </c>
      <c r="E16" s="11">
        <v>0</v>
      </c>
      <c r="F16" s="11">
        <f t="shared" si="0"/>
        <v>0</v>
      </c>
      <c r="G16" s="11">
        <v>0</v>
      </c>
      <c r="H16" s="11">
        <v>0</v>
      </c>
      <c r="I16" s="11">
        <f t="shared" si="1"/>
        <v>0</v>
      </c>
    </row>
    <row r="17" spans="2:16" s="3" customFormat="1" ht="15" customHeight="1" x14ac:dyDescent="0.25">
      <c r="B17" s="29"/>
      <c r="C17" s="27" t="s">
        <v>55</v>
      </c>
      <c r="D17" s="11">
        <v>0</v>
      </c>
      <c r="E17" s="11">
        <v>0</v>
      </c>
      <c r="F17" s="11">
        <f t="shared" si="0"/>
        <v>0</v>
      </c>
      <c r="G17" s="11">
        <v>0</v>
      </c>
      <c r="H17" s="11">
        <v>0</v>
      </c>
      <c r="I17" s="11">
        <f t="shared" si="1"/>
        <v>0</v>
      </c>
    </row>
    <row r="18" spans="2:16" s="3" customFormat="1" ht="15" customHeight="1" x14ac:dyDescent="0.25">
      <c r="B18" s="29"/>
      <c r="C18" s="27" t="s">
        <v>56</v>
      </c>
      <c r="D18" s="11">
        <v>0</v>
      </c>
      <c r="E18" s="11">
        <v>0</v>
      </c>
      <c r="F18" s="11">
        <f t="shared" si="0"/>
        <v>0</v>
      </c>
      <c r="G18" s="11">
        <v>0</v>
      </c>
      <c r="H18" s="11">
        <v>0</v>
      </c>
      <c r="I18" s="11">
        <f t="shared" si="1"/>
        <v>0</v>
      </c>
    </row>
    <row r="19" spans="2:16" s="3" customFormat="1" ht="15" customHeight="1" x14ac:dyDescent="0.25">
      <c r="B19" s="29"/>
      <c r="C19" s="27" t="s">
        <v>57</v>
      </c>
      <c r="D19" s="11">
        <v>0</v>
      </c>
      <c r="E19" s="11">
        <v>0</v>
      </c>
      <c r="F19" s="11">
        <f t="shared" si="0"/>
        <v>0</v>
      </c>
      <c r="G19" s="11">
        <v>0</v>
      </c>
      <c r="H19" s="11">
        <v>0</v>
      </c>
      <c r="I19" s="11">
        <f t="shared" si="1"/>
        <v>0</v>
      </c>
      <c r="J19" s="33"/>
      <c r="K19" s="33"/>
      <c r="L19" s="33"/>
      <c r="M19" s="33"/>
      <c r="N19" s="33"/>
      <c r="O19" s="33"/>
      <c r="P19" s="33"/>
    </row>
    <row r="20" spans="2:16" s="3" customFormat="1" ht="15" customHeight="1" x14ac:dyDescent="0.25">
      <c r="B20" s="139" t="s">
        <v>58</v>
      </c>
      <c r="C20" s="140"/>
      <c r="D20" s="28">
        <f>SUM(D21:D29)</f>
        <v>340700</v>
      </c>
      <c r="E20" s="128">
        <f>SUM(E21:E29)+1</f>
        <v>-255497</v>
      </c>
      <c r="F20" s="28">
        <f>D20+E20-1</f>
        <v>85202</v>
      </c>
      <c r="G20" s="28">
        <f>SUM(G21:G29)-1</f>
        <v>80191</v>
      </c>
      <c r="H20" s="28">
        <f>SUM(H21:H29)-1</f>
        <v>80191</v>
      </c>
      <c r="I20" s="28">
        <f t="shared" si="1"/>
        <v>5011</v>
      </c>
    </row>
    <row r="21" spans="2:16" s="3" customFormat="1" ht="15" customHeight="1" x14ac:dyDescent="0.25">
      <c r="B21" s="29"/>
      <c r="C21" s="27" t="s">
        <v>59</v>
      </c>
      <c r="D21" s="11">
        <v>0</v>
      </c>
      <c r="E21" s="11">
        <v>60458</v>
      </c>
      <c r="F21" s="11">
        <f t="shared" si="0"/>
        <v>60458</v>
      </c>
      <c r="G21" s="11">
        <v>55448</v>
      </c>
      <c r="H21" s="11">
        <v>55448</v>
      </c>
      <c r="I21" s="11">
        <f t="shared" si="1"/>
        <v>5010</v>
      </c>
    </row>
    <row r="22" spans="2:16" s="3" customFormat="1" ht="15" customHeight="1" x14ac:dyDescent="0.25">
      <c r="B22" s="29"/>
      <c r="C22" s="27" t="s">
        <v>60</v>
      </c>
      <c r="D22" s="11">
        <v>0</v>
      </c>
      <c r="E22" s="11">
        <v>0</v>
      </c>
      <c r="F22" s="11">
        <f t="shared" si="0"/>
        <v>0</v>
      </c>
      <c r="G22" s="11">
        <v>0</v>
      </c>
      <c r="H22" s="11">
        <v>0</v>
      </c>
      <c r="I22" s="11">
        <f t="shared" si="1"/>
        <v>0</v>
      </c>
    </row>
    <row r="23" spans="2:16" s="3" customFormat="1" ht="15" customHeight="1" x14ac:dyDescent="0.25">
      <c r="B23" s="29"/>
      <c r="C23" s="27" t="s">
        <v>61</v>
      </c>
      <c r="D23" s="11">
        <v>0</v>
      </c>
      <c r="E23" s="11">
        <v>19305</v>
      </c>
      <c r="F23" s="11">
        <f t="shared" si="0"/>
        <v>19305</v>
      </c>
      <c r="G23" s="11">
        <v>19305</v>
      </c>
      <c r="H23" s="11">
        <v>19305</v>
      </c>
      <c r="I23" s="11">
        <f t="shared" si="1"/>
        <v>0</v>
      </c>
    </row>
    <row r="24" spans="2:16" s="3" customFormat="1" ht="15" customHeight="1" x14ac:dyDescent="0.25">
      <c r="B24" s="29"/>
      <c r="C24" s="27" t="s">
        <v>62</v>
      </c>
      <c r="D24" s="11">
        <v>0</v>
      </c>
      <c r="E24" s="11">
        <v>0</v>
      </c>
      <c r="F24" s="11">
        <f t="shared" si="0"/>
        <v>0</v>
      </c>
      <c r="G24" s="11">
        <v>0</v>
      </c>
      <c r="H24" s="11">
        <v>0</v>
      </c>
      <c r="I24" s="11">
        <f t="shared" si="1"/>
        <v>0</v>
      </c>
    </row>
    <row r="25" spans="2:16" s="3" customFormat="1" ht="15" customHeight="1" x14ac:dyDescent="0.25">
      <c r="B25" s="29"/>
      <c r="C25" s="27" t="s">
        <v>63</v>
      </c>
      <c r="D25" s="11">
        <v>0</v>
      </c>
      <c r="E25" s="11">
        <v>0</v>
      </c>
      <c r="F25" s="11">
        <f t="shared" si="0"/>
        <v>0</v>
      </c>
      <c r="G25" s="11">
        <v>0</v>
      </c>
      <c r="H25" s="11">
        <v>0</v>
      </c>
      <c r="I25" s="11">
        <f t="shared" si="1"/>
        <v>0</v>
      </c>
    </row>
    <row r="26" spans="2:16" s="3" customFormat="1" ht="15" customHeight="1" x14ac:dyDescent="0.25">
      <c r="B26" s="29"/>
      <c r="C26" s="27" t="s">
        <v>64</v>
      </c>
      <c r="D26" s="11">
        <v>340700</v>
      </c>
      <c r="E26" s="124">
        <v>-335261</v>
      </c>
      <c r="F26" s="11">
        <f t="shared" si="0"/>
        <v>5439</v>
      </c>
      <c r="G26" s="11">
        <v>5439</v>
      </c>
      <c r="H26" s="11">
        <v>5439</v>
      </c>
      <c r="I26" s="11">
        <f t="shared" si="1"/>
        <v>0</v>
      </c>
    </row>
    <row r="27" spans="2:16" s="3" customFormat="1" ht="15" customHeight="1" x14ac:dyDescent="0.25">
      <c r="B27" s="29"/>
      <c r="C27" s="27" t="s">
        <v>65</v>
      </c>
      <c r="D27" s="11">
        <v>0</v>
      </c>
      <c r="E27" s="11">
        <v>0</v>
      </c>
      <c r="F27" s="11">
        <f t="shared" si="0"/>
        <v>0</v>
      </c>
      <c r="G27" s="11">
        <v>0</v>
      </c>
      <c r="H27" s="11">
        <v>0</v>
      </c>
      <c r="I27" s="11">
        <f t="shared" si="1"/>
        <v>0</v>
      </c>
    </row>
    <row r="28" spans="2:16" s="3" customFormat="1" ht="15" customHeight="1" x14ac:dyDescent="0.25">
      <c r="B28" s="29"/>
      <c r="C28" s="27" t="s">
        <v>66</v>
      </c>
      <c r="D28" s="11">
        <v>0</v>
      </c>
      <c r="E28" s="11">
        <v>0</v>
      </c>
      <c r="F28" s="11">
        <f t="shared" si="0"/>
        <v>0</v>
      </c>
      <c r="G28" s="11">
        <v>0</v>
      </c>
      <c r="H28" s="11">
        <v>0</v>
      </c>
      <c r="I28" s="11">
        <f t="shared" si="1"/>
        <v>0</v>
      </c>
    </row>
    <row r="29" spans="2:16" s="3" customFormat="1" ht="15" customHeight="1" x14ac:dyDescent="0.25">
      <c r="B29" s="29"/>
      <c r="C29" s="27" t="s">
        <v>67</v>
      </c>
      <c r="D29" s="11">
        <v>0</v>
      </c>
      <c r="E29" s="11">
        <v>0</v>
      </c>
      <c r="F29" s="11">
        <f t="shared" si="0"/>
        <v>0</v>
      </c>
      <c r="G29" s="11">
        <v>0</v>
      </c>
      <c r="H29" s="11">
        <v>0</v>
      </c>
      <c r="I29" s="11">
        <f t="shared" si="1"/>
        <v>0</v>
      </c>
      <c r="J29" s="33"/>
      <c r="K29" s="33"/>
      <c r="L29" s="33"/>
      <c r="M29" s="33"/>
      <c r="N29" s="33"/>
      <c r="O29" s="33"/>
    </row>
    <row r="30" spans="2:16" s="3" customFormat="1" ht="15" customHeight="1" x14ac:dyDescent="0.25">
      <c r="B30" s="139" t="s">
        <v>68</v>
      </c>
      <c r="C30" s="140"/>
      <c r="D30" s="28">
        <f>SUM(D31:D33)</f>
        <v>0</v>
      </c>
      <c r="E30" s="28">
        <f>SUM(E31:E33)</f>
        <v>0</v>
      </c>
      <c r="F30" s="28">
        <f t="shared" si="0"/>
        <v>0</v>
      </c>
      <c r="G30" s="28">
        <f>SUM(G31:G33)</f>
        <v>0</v>
      </c>
      <c r="H30" s="28">
        <f>SUM(H31:H33)</f>
        <v>0</v>
      </c>
      <c r="I30" s="28">
        <f t="shared" si="1"/>
        <v>0</v>
      </c>
    </row>
    <row r="31" spans="2:16" s="3" customFormat="1" ht="15" customHeight="1" x14ac:dyDescent="0.25">
      <c r="B31" s="29"/>
      <c r="C31" s="27" t="s">
        <v>69</v>
      </c>
      <c r="D31" s="11">
        <v>0</v>
      </c>
      <c r="E31" s="11">
        <v>0</v>
      </c>
      <c r="F31" s="11">
        <f t="shared" si="0"/>
        <v>0</v>
      </c>
      <c r="G31" s="11">
        <v>0</v>
      </c>
      <c r="H31" s="11">
        <v>0</v>
      </c>
      <c r="I31" s="11">
        <f t="shared" si="1"/>
        <v>0</v>
      </c>
    </row>
    <row r="32" spans="2:16" s="3" customFormat="1" ht="15" customHeight="1" x14ac:dyDescent="0.25">
      <c r="B32" s="29"/>
      <c r="C32" s="27" t="s">
        <v>70</v>
      </c>
      <c r="D32" s="11">
        <v>0</v>
      </c>
      <c r="E32" s="11">
        <v>0</v>
      </c>
      <c r="F32" s="11">
        <f t="shared" si="0"/>
        <v>0</v>
      </c>
      <c r="G32" s="11">
        <v>0</v>
      </c>
      <c r="H32" s="11">
        <v>0</v>
      </c>
      <c r="I32" s="11">
        <f t="shared" si="1"/>
        <v>0</v>
      </c>
    </row>
    <row r="33" spans="1:9" s="3" customFormat="1" ht="15.95" customHeight="1" x14ac:dyDescent="0.25">
      <c r="B33" s="29"/>
      <c r="C33" s="27" t="s">
        <v>71</v>
      </c>
      <c r="D33" s="11">
        <v>0</v>
      </c>
      <c r="E33" s="11">
        <v>0</v>
      </c>
      <c r="F33" s="11">
        <f t="shared" si="0"/>
        <v>0</v>
      </c>
      <c r="G33" s="11">
        <v>0</v>
      </c>
      <c r="H33" s="11">
        <v>0</v>
      </c>
      <c r="I33" s="11">
        <f t="shared" si="1"/>
        <v>0</v>
      </c>
    </row>
    <row r="34" spans="1:9" s="22" customFormat="1" x14ac:dyDescent="0.25">
      <c r="A34" s="20"/>
      <c r="B34" s="29"/>
      <c r="C34" s="27"/>
      <c r="D34" s="11"/>
      <c r="E34" s="11"/>
      <c r="F34" s="11"/>
      <c r="G34" s="11"/>
      <c r="H34" s="11"/>
      <c r="I34" s="11"/>
    </row>
    <row r="35" spans="1:9" x14ac:dyDescent="0.25">
      <c r="B35" s="30"/>
      <c r="C35" s="31" t="s">
        <v>72</v>
      </c>
      <c r="D35" s="32">
        <f t="shared" ref="D35:I35" si="2">+D10+D20+D30</f>
        <v>23013303</v>
      </c>
      <c r="E35" s="32">
        <f t="shared" si="2"/>
        <v>1606559</v>
      </c>
      <c r="F35" s="32">
        <f t="shared" si="2"/>
        <v>24619860</v>
      </c>
      <c r="G35" s="32">
        <f t="shared" si="2"/>
        <v>12037259</v>
      </c>
      <c r="H35" s="32">
        <f t="shared" si="2"/>
        <v>12037259</v>
      </c>
      <c r="I35" s="32">
        <f t="shared" si="2"/>
        <v>12582602</v>
      </c>
    </row>
    <row r="38" spans="1:9" x14ac:dyDescent="0.25">
      <c r="D38" s="23"/>
      <c r="E38" s="23"/>
      <c r="F38" s="23"/>
      <c r="G38" s="23"/>
      <c r="H38" s="23"/>
      <c r="I38" s="23"/>
    </row>
    <row r="39" spans="1:9" x14ac:dyDescent="0.25">
      <c r="D39" s="23"/>
      <c r="E39" s="23"/>
      <c r="F39" s="23"/>
      <c r="G39" s="23"/>
      <c r="H39" s="23"/>
      <c r="I39" s="23"/>
    </row>
    <row r="40" spans="1:9" x14ac:dyDescent="0.25">
      <c r="D40" s="23"/>
      <c r="E40" s="23"/>
      <c r="F40" s="23"/>
      <c r="G40" s="23"/>
      <c r="H40" s="23"/>
      <c r="I40" s="23"/>
    </row>
  </sheetData>
  <mergeCells count="11">
    <mergeCell ref="B10:C10"/>
    <mergeCell ref="B20:C20"/>
    <mergeCell ref="B30:C30"/>
    <mergeCell ref="B1:I1"/>
    <mergeCell ref="B3:I3"/>
    <mergeCell ref="B4:I4"/>
    <mergeCell ref="B5:I5"/>
    <mergeCell ref="B7:C9"/>
    <mergeCell ref="D7:H7"/>
    <mergeCell ref="I7:I8"/>
    <mergeCell ref="B2:I2"/>
  </mergeCells>
  <printOptions horizontalCentered="1"/>
  <pageMargins left="0.23622047244094491" right="0.23622047244094491" top="0.74803149606299213" bottom="0.74803149606299213" header="0" footer="0"/>
  <pageSetup scale="93" orientation="landscape" horizontalDpi="300" verticalDpi="300" r:id="rId1"/>
  <headerFooter>
    <oddFooter>&amp;R&amp;8Presupuestaria/&amp;P+1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BreakPreview" zoomScaleSheetLayoutView="100" workbookViewId="0">
      <selection activeCell="F30" sqref="F30"/>
    </sheetView>
  </sheetViews>
  <sheetFormatPr baseColWidth="10" defaultRowHeight="15" x14ac:dyDescent="0.25"/>
  <cols>
    <col min="1" max="1" width="2.42578125" style="3" customWidth="1"/>
    <col min="2" max="2" width="4.5703125" style="14" customWidth="1"/>
    <col min="3" max="3" width="57.28515625" style="14" customWidth="1"/>
    <col min="4" max="9" width="12.7109375" style="14" customWidth="1"/>
  </cols>
  <sheetData>
    <row r="1" spans="2:16" ht="18" customHeight="1" x14ac:dyDescent="0.25">
      <c r="B1" s="138" t="s">
        <v>175</v>
      </c>
      <c r="C1" s="138"/>
      <c r="D1" s="138"/>
      <c r="E1" s="138"/>
      <c r="F1" s="138"/>
      <c r="G1" s="138"/>
      <c r="H1" s="138"/>
      <c r="I1" s="138"/>
    </row>
    <row r="2" spans="2:16" ht="18" customHeight="1" x14ac:dyDescent="0.25">
      <c r="B2" s="115"/>
      <c r="C2" s="115"/>
      <c r="D2" s="115" t="s">
        <v>176</v>
      </c>
      <c r="E2" s="115"/>
      <c r="F2" s="115"/>
      <c r="G2" s="115"/>
      <c r="H2" s="115"/>
      <c r="I2" s="115"/>
    </row>
    <row r="3" spans="2:16" ht="18" customHeight="1" x14ac:dyDescent="0.25">
      <c r="B3" s="138" t="s">
        <v>0</v>
      </c>
      <c r="C3" s="138"/>
      <c r="D3" s="138"/>
      <c r="E3" s="138"/>
      <c r="F3" s="138"/>
      <c r="G3" s="138"/>
      <c r="H3" s="138"/>
      <c r="I3" s="138"/>
    </row>
    <row r="4" spans="2:16" ht="18" customHeight="1" x14ac:dyDescent="0.25">
      <c r="B4" s="138" t="s">
        <v>18</v>
      </c>
      <c r="C4" s="138"/>
      <c r="D4" s="138"/>
      <c r="E4" s="138"/>
      <c r="F4" s="138"/>
      <c r="G4" s="138"/>
      <c r="H4" s="138"/>
      <c r="I4" s="138"/>
    </row>
    <row r="5" spans="2:16" s="3" customFormat="1" x14ac:dyDescent="0.25">
      <c r="B5" s="138" t="s">
        <v>179</v>
      </c>
      <c r="C5" s="138"/>
      <c r="D5" s="138"/>
      <c r="E5" s="138"/>
      <c r="F5" s="138"/>
      <c r="G5" s="138"/>
      <c r="H5" s="138"/>
      <c r="I5" s="138"/>
    </row>
    <row r="6" spans="2:16" ht="7.5" customHeight="1" thickBot="1" x14ac:dyDescent="0.3">
      <c r="B6" s="2"/>
      <c r="C6" s="2"/>
      <c r="D6" s="2"/>
      <c r="E6" s="2"/>
      <c r="F6" s="2"/>
      <c r="G6" s="2"/>
      <c r="H6" s="2"/>
      <c r="I6" s="2"/>
    </row>
    <row r="7" spans="2:16" ht="15.75" thickBot="1" x14ac:dyDescent="0.3">
      <c r="B7" s="143" t="s">
        <v>2</v>
      </c>
      <c r="C7" s="143"/>
      <c r="D7" s="144" t="s">
        <v>19</v>
      </c>
      <c r="E7" s="144"/>
      <c r="F7" s="144"/>
      <c r="G7" s="144"/>
      <c r="H7" s="144"/>
      <c r="I7" s="144" t="s">
        <v>4</v>
      </c>
    </row>
    <row r="8" spans="2:16" ht="27.75" customHeight="1" x14ac:dyDescent="0.25">
      <c r="B8" s="135"/>
      <c r="C8" s="135"/>
      <c r="D8" s="116" t="s">
        <v>5</v>
      </c>
      <c r="E8" s="116" t="s">
        <v>6</v>
      </c>
      <c r="F8" s="116" t="s">
        <v>7</v>
      </c>
      <c r="G8" s="116" t="s">
        <v>8</v>
      </c>
      <c r="H8" s="116" t="s">
        <v>9</v>
      </c>
      <c r="I8" s="137"/>
    </row>
    <row r="9" spans="2:16" s="3" customFormat="1" ht="15" customHeight="1" x14ac:dyDescent="0.25">
      <c r="B9" s="135"/>
      <c r="C9" s="135"/>
      <c r="D9" s="116">
        <v>1</v>
      </c>
      <c r="E9" s="116">
        <v>2</v>
      </c>
      <c r="F9" s="116" t="s">
        <v>10</v>
      </c>
      <c r="G9" s="116">
        <v>4</v>
      </c>
      <c r="H9" s="116">
        <v>5</v>
      </c>
      <c r="I9" s="116" t="s">
        <v>11</v>
      </c>
      <c r="J9" s="33"/>
      <c r="K9" s="33"/>
      <c r="L9" s="33"/>
      <c r="M9" s="33"/>
      <c r="N9" s="33"/>
      <c r="O9" s="33"/>
      <c r="P9" s="33"/>
    </row>
    <row r="10" spans="2:16" s="3" customFormat="1" ht="15" customHeight="1" x14ac:dyDescent="0.25">
      <c r="B10" s="142" t="s">
        <v>73</v>
      </c>
      <c r="C10" s="142"/>
      <c r="D10" s="34">
        <f>SUM(D11:D17)</f>
        <v>0</v>
      </c>
      <c r="E10" s="34">
        <f>SUM(E11:E17)</f>
        <v>0</v>
      </c>
      <c r="F10" s="34">
        <f>D10+E10</f>
        <v>0</v>
      </c>
      <c r="G10" s="34">
        <f>SUM(G11:G17)</f>
        <v>0</v>
      </c>
      <c r="H10" s="34">
        <f>SUM(H11:H17)</f>
        <v>0</v>
      </c>
      <c r="I10" s="34">
        <f>F10-G10</f>
        <v>0</v>
      </c>
    </row>
    <row r="11" spans="2:16" s="3" customFormat="1" ht="15" customHeight="1" x14ac:dyDescent="0.25">
      <c r="B11" s="29"/>
      <c r="C11" s="27" t="s">
        <v>74</v>
      </c>
      <c r="D11" s="11">
        <v>0</v>
      </c>
      <c r="E11" s="11">
        <v>0</v>
      </c>
      <c r="F11" s="11">
        <f t="shared" ref="F11:F29" si="0">D11+E11</f>
        <v>0</v>
      </c>
      <c r="G11" s="11">
        <v>0</v>
      </c>
      <c r="H11" s="11">
        <v>0</v>
      </c>
      <c r="I11" s="11">
        <f t="shared" ref="I11:I29" si="1">F11-G11</f>
        <v>0</v>
      </c>
    </row>
    <row r="12" spans="2:16" s="3" customFormat="1" ht="15" customHeight="1" x14ac:dyDescent="0.25">
      <c r="B12" s="29"/>
      <c r="C12" s="27" t="s">
        <v>75</v>
      </c>
      <c r="D12" s="11">
        <v>0</v>
      </c>
      <c r="E12" s="11">
        <v>0</v>
      </c>
      <c r="F12" s="11">
        <f t="shared" si="0"/>
        <v>0</v>
      </c>
      <c r="G12" s="11">
        <v>0</v>
      </c>
      <c r="H12" s="11">
        <v>0</v>
      </c>
      <c r="I12" s="11">
        <f t="shared" si="1"/>
        <v>0</v>
      </c>
    </row>
    <row r="13" spans="2:16" s="3" customFormat="1" ht="15" customHeight="1" x14ac:dyDescent="0.25">
      <c r="B13" s="29"/>
      <c r="C13" s="27" t="s">
        <v>76</v>
      </c>
      <c r="D13" s="11">
        <v>0</v>
      </c>
      <c r="E13" s="11">
        <v>0</v>
      </c>
      <c r="F13" s="11">
        <f t="shared" si="0"/>
        <v>0</v>
      </c>
      <c r="G13" s="11">
        <v>0</v>
      </c>
      <c r="H13" s="11">
        <v>0</v>
      </c>
      <c r="I13" s="11">
        <f t="shared" si="1"/>
        <v>0</v>
      </c>
    </row>
    <row r="14" spans="2:16" s="3" customFormat="1" ht="15" customHeight="1" x14ac:dyDescent="0.25">
      <c r="B14" s="29"/>
      <c r="C14" s="27" t="s">
        <v>77</v>
      </c>
      <c r="D14" s="11">
        <v>0</v>
      </c>
      <c r="E14" s="11">
        <v>0</v>
      </c>
      <c r="F14" s="11">
        <f t="shared" si="0"/>
        <v>0</v>
      </c>
      <c r="G14" s="11">
        <v>0</v>
      </c>
      <c r="H14" s="11">
        <v>0</v>
      </c>
      <c r="I14" s="11">
        <f t="shared" si="1"/>
        <v>0</v>
      </c>
    </row>
    <row r="15" spans="2:16" s="3" customFormat="1" ht="15" customHeight="1" x14ac:dyDescent="0.25">
      <c r="B15" s="29"/>
      <c r="C15" s="27" t="s">
        <v>78</v>
      </c>
      <c r="D15" s="11">
        <v>0</v>
      </c>
      <c r="E15" s="11">
        <v>0</v>
      </c>
      <c r="F15" s="11">
        <f t="shared" si="0"/>
        <v>0</v>
      </c>
      <c r="G15" s="11">
        <v>0</v>
      </c>
      <c r="H15" s="11">
        <v>0</v>
      </c>
      <c r="I15" s="11">
        <f t="shared" si="1"/>
        <v>0</v>
      </c>
    </row>
    <row r="16" spans="2:16" s="3" customFormat="1" ht="15" customHeight="1" x14ac:dyDescent="0.25">
      <c r="B16" s="29"/>
      <c r="C16" s="27" t="s">
        <v>79</v>
      </c>
      <c r="D16" s="11">
        <v>0</v>
      </c>
      <c r="E16" s="11">
        <v>0</v>
      </c>
      <c r="F16" s="11">
        <f t="shared" si="0"/>
        <v>0</v>
      </c>
      <c r="G16" s="11">
        <v>0</v>
      </c>
      <c r="H16" s="11">
        <v>0</v>
      </c>
      <c r="I16" s="11">
        <f t="shared" si="1"/>
        <v>0</v>
      </c>
    </row>
    <row r="17" spans="1:15" s="3" customFormat="1" ht="15" customHeight="1" x14ac:dyDescent="0.25">
      <c r="B17" s="29"/>
      <c r="C17" s="27" t="s">
        <v>80</v>
      </c>
      <c r="D17" s="11">
        <v>0</v>
      </c>
      <c r="E17" s="11">
        <v>0</v>
      </c>
      <c r="F17" s="11">
        <f t="shared" si="0"/>
        <v>0</v>
      </c>
      <c r="G17" s="11">
        <v>0</v>
      </c>
      <c r="H17" s="11">
        <v>0</v>
      </c>
      <c r="I17" s="11">
        <f t="shared" si="1"/>
        <v>0</v>
      </c>
      <c r="J17" s="33"/>
      <c r="K17" s="33"/>
      <c r="L17" s="33"/>
      <c r="M17" s="33"/>
      <c r="N17" s="33"/>
      <c r="O17" s="33"/>
    </row>
    <row r="18" spans="1:15" s="3" customFormat="1" ht="15" customHeight="1" x14ac:dyDescent="0.25">
      <c r="B18" s="139" t="s">
        <v>81</v>
      </c>
      <c r="C18" s="140"/>
      <c r="D18" s="28">
        <f>SUM(D19:D21)</f>
        <v>0</v>
      </c>
      <c r="E18" s="28">
        <f>SUM(E19:E21)</f>
        <v>0</v>
      </c>
      <c r="F18" s="28">
        <f t="shared" si="0"/>
        <v>0</v>
      </c>
      <c r="G18" s="28">
        <f>SUM(G19:G21)</f>
        <v>0</v>
      </c>
      <c r="H18" s="28">
        <f>SUM(H19:H21)</f>
        <v>0</v>
      </c>
      <c r="I18" s="28">
        <f t="shared" si="1"/>
        <v>0</v>
      </c>
    </row>
    <row r="19" spans="1:15" s="3" customFormat="1" ht="15" customHeight="1" x14ac:dyDescent="0.25">
      <c r="B19" s="29"/>
      <c r="C19" s="27" t="s">
        <v>16</v>
      </c>
      <c r="D19" s="11">
        <v>0</v>
      </c>
      <c r="E19" s="11">
        <v>0</v>
      </c>
      <c r="F19" s="11">
        <f t="shared" si="0"/>
        <v>0</v>
      </c>
      <c r="G19" s="11">
        <v>0</v>
      </c>
      <c r="H19" s="11">
        <v>0</v>
      </c>
      <c r="I19" s="11">
        <f t="shared" si="1"/>
        <v>0</v>
      </c>
    </row>
    <row r="20" spans="1:15" s="3" customFormat="1" ht="15" customHeight="1" x14ac:dyDescent="0.25">
      <c r="B20" s="29"/>
      <c r="C20" s="27" t="s">
        <v>82</v>
      </c>
      <c r="D20" s="11">
        <v>0</v>
      </c>
      <c r="E20" s="11">
        <v>0</v>
      </c>
      <c r="F20" s="11">
        <f t="shared" si="0"/>
        <v>0</v>
      </c>
      <c r="G20" s="11">
        <v>0</v>
      </c>
      <c r="H20" s="11">
        <v>0</v>
      </c>
      <c r="I20" s="11">
        <f t="shared" si="1"/>
        <v>0</v>
      </c>
    </row>
    <row r="21" spans="1:15" s="3" customFormat="1" ht="15" customHeight="1" x14ac:dyDescent="0.25">
      <c r="B21" s="29"/>
      <c r="C21" s="27" t="s">
        <v>83</v>
      </c>
      <c r="D21" s="11">
        <v>0</v>
      </c>
      <c r="E21" s="11">
        <v>0</v>
      </c>
      <c r="F21" s="11">
        <f t="shared" si="0"/>
        <v>0</v>
      </c>
      <c r="G21" s="11">
        <v>0</v>
      </c>
      <c r="H21" s="11">
        <v>0</v>
      </c>
      <c r="I21" s="11">
        <f t="shared" si="1"/>
        <v>0</v>
      </c>
      <c r="J21" s="33"/>
      <c r="K21" s="33"/>
      <c r="L21" s="33"/>
      <c r="M21" s="33"/>
      <c r="N21" s="33"/>
      <c r="O21" s="33"/>
    </row>
    <row r="22" spans="1:15" s="3" customFormat="1" ht="15" customHeight="1" x14ac:dyDescent="0.25">
      <c r="B22" s="139" t="s">
        <v>84</v>
      </c>
      <c r="C22" s="140"/>
      <c r="D22" s="28">
        <f>SUM(D23:D29)</f>
        <v>0</v>
      </c>
      <c r="E22" s="28">
        <f>SUM(E23:E29)</f>
        <v>0</v>
      </c>
      <c r="F22" s="28">
        <f t="shared" si="0"/>
        <v>0</v>
      </c>
      <c r="G22" s="28">
        <f>SUM(G23:G29)</f>
        <v>0</v>
      </c>
      <c r="H22" s="28">
        <f>SUM(H23:H29)</f>
        <v>0</v>
      </c>
      <c r="I22" s="28">
        <f t="shared" si="1"/>
        <v>0</v>
      </c>
    </row>
    <row r="23" spans="1:15" s="3" customFormat="1" ht="15" customHeight="1" x14ac:dyDescent="0.25">
      <c r="B23" s="29"/>
      <c r="C23" s="27" t="s">
        <v>85</v>
      </c>
      <c r="D23" s="11">
        <v>0</v>
      </c>
      <c r="E23" s="11">
        <v>0</v>
      </c>
      <c r="F23" s="11">
        <f t="shared" si="0"/>
        <v>0</v>
      </c>
      <c r="G23" s="11">
        <v>0</v>
      </c>
      <c r="H23" s="11">
        <v>0</v>
      </c>
      <c r="I23" s="11">
        <f t="shared" si="1"/>
        <v>0</v>
      </c>
    </row>
    <row r="24" spans="1:15" s="3" customFormat="1" ht="15" customHeight="1" x14ac:dyDescent="0.25">
      <c r="B24" s="29"/>
      <c r="C24" s="27" t="s">
        <v>86</v>
      </c>
      <c r="D24" s="11">
        <v>0</v>
      </c>
      <c r="E24" s="11">
        <v>0</v>
      </c>
      <c r="F24" s="11">
        <f t="shared" si="0"/>
        <v>0</v>
      </c>
      <c r="G24" s="11">
        <v>0</v>
      </c>
      <c r="H24" s="11">
        <v>0</v>
      </c>
      <c r="I24" s="11">
        <f t="shared" si="1"/>
        <v>0</v>
      </c>
    </row>
    <row r="25" spans="1:15" s="3" customFormat="1" ht="15" customHeight="1" x14ac:dyDescent="0.25">
      <c r="B25" s="29"/>
      <c r="C25" s="27" t="s">
        <v>87</v>
      </c>
      <c r="D25" s="11">
        <v>0</v>
      </c>
      <c r="E25" s="11">
        <v>0</v>
      </c>
      <c r="F25" s="11">
        <f t="shared" si="0"/>
        <v>0</v>
      </c>
      <c r="G25" s="11">
        <v>0</v>
      </c>
      <c r="H25" s="11">
        <v>0</v>
      </c>
      <c r="I25" s="11">
        <f t="shared" si="1"/>
        <v>0</v>
      </c>
    </row>
    <row r="26" spans="1:15" ht="15" customHeight="1" x14ac:dyDescent="0.25">
      <c r="B26" s="29"/>
      <c r="C26" s="27" t="s">
        <v>88</v>
      </c>
      <c r="D26" s="11">
        <v>0</v>
      </c>
      <c r="E26" s="11">
        <v>0</v>
      </c>
      <c r="F26" s="11">
        <f t="shared" si="0"/>
        <v>0</v>
      </c>
      <c r="G26" s="11">
        <v>0</v>
      </c>
      <c r="H26" s="11">
        <v>0</v>
      </c>
      <c r="I26" s="11">
        <f t="shared" si="1"/>
        <v>0</v>
      </c>
    </row>
    <row r="27" spans="1:15" ht="15" customHeight="1" x14ac:dyDescent="0.25">
      <c r="B27" s="29"/>
      <c r="C27" s="27" t="s">
        <v>89</v>
      </c>
      <c r="D27" s="11">
        <v>0</v>
      </c>
      <c r="E27" s="11">
        <v>0</v>
      </c>
      <c r="F27" s="11">
        <f t="shared" si="0"/>
        <v>0</v>
      </c>
      <c r="G27" s="11">
        <v>0</v>
      </c>
      <c r="H27" s="11">
        <v>0</v>
      </c>
      <c r="I27" s="11">
        <f t="shared" si="1"/>
        <v>0</v>
      </c>
    </row>
    <row r="28" spans="1:15" ht="15" customHeight="1" x14ac:dyDescent="0.25">
      <c r="B28" s="29"/>
      <c r="C28" s="27" t="s">
        <v>90</v>
      </c>
      <c r="D28" s="11">
        <v>0</v>
      </c>
      <c r="E28" s="11">
        <v>0</v>
      </c>
      <c r="F28" s="11">
        <f t="shared" si="0"/>
        <v>0</v>
      </c>
      <c r="G28" s="11">
        <v>0</v>
      </c>
      <c r="H28" s="11">
        <v>0</v>
      </c>
      <c r="I28" s="11">
        <f t="shared" si="1"/>
        <v>0</v>
      </c>
    </row>
    <row r="29" spans="1:15" ht="15" customHeight="1" x14ac:dyDescent="0.25">
      <c r="B29" s="29"/>
      <c r="C29" s="27" t="s">
        <v>91</v>
      </c>
      <c r="D29" s="11">
        <v>0</v>
      </c>
      <c r="E29" s="11">
        <v>0</v>
      </c>
      <c r="F29" s="11">
        <f t="shared" si="0"/>
        <v>0</v>
      </c>
      <c r="G29" s="11">
        <v>0</v>
      </c>
      <c r="H29" s="11">
        <v>0</v>
      </c>
      <c r="I29" s="11">
        <f t="shared" si="1"/>
        <v>0</v>
      </c>
    </row>
    <row r="30" spans="1:15" ht="15" customHeight="1" x14ac:dyDescent="0.25">
      <c r="B30" s="29"/>
      <c r="C30" s="27"/>
      <c r="D30" s="11"/>
      <c r="E30" s="11"/>
      <c r="F30" s="11"/>
      <c r="G30" s="11"/>
      <c r="H30" s="11"/>
      <c r="I30" s="11"/>
    </row>
    <row r="31" spans="1:15" ht="15" customHeight="1" x14ac:dyDescent="0.25">
      <c r="B31" s="29"/>
      <c r="C31" s="27"/>
      <c r="D31" s="11"/>
      <c r="E31" s="11"/>
      <c r="F31" s="11"/>
      <c r="G31" s="11"/>
      <c r="H31" s="11"/>
      <c r="I31" s="11"/>
    </row>
    <row r="32" spans="1:15" s="22" customFormat="1" ht="15.95" customHeight="1" x14ac:dyDescent="0.25">
      <c r="A32" s="20"/>
      <c r="B32" s="29"/>
      <c r="C32" s="27"/>
      <c r="D32" s="11"/>
      <c r="E32" s="11"/>
      <c r="F32" s="11"/>
      <c r="G32" s="11"/>
      <c r="H32" s="11"/>
      <c r="I32" s="11"/>
    </row>
    <row r="33" spans="2:10" ht="15.95" customHeight="1" x14ac:dyDescent="0.25">
      <c r="B33" s="30"/>
      <c r="C33" s="31" t="s">
        <v>92</v>
      </c>
      <c r="D33" s="32">
        <f t="shared" ref="D33:I33" si="2">+D10+D18+D22</f>
        <v>0</v>
      </c>
      <c r="E33" s="32">
        <f t="shared" si="2"/>
        <v>0</v>
      </c>
      <c r="F33" s="32">
        <f t="shared" si="2"/>
        <v>0</v>
      </c>
      <c r="G33" s="32">
        <f t="shared" si="2"/>
        <v>0</v>
      </c>
      <c r="H33" s="32">
        <f t="shared" si="2"/>
        <v>0</v>
      </c>
      <c r="I33" s="32">
        <f t="shared" si="2"/>
        <v>0</v>
      </c>
      <c r="J33" s="25"/>
    </row>
    <row r="34" spans="2:10" x14ac:dyDescent="0.25">
      <c r="B34" s="30"/>
      <c r="C34" s="31" t="s">
        <v>93</v>
      </c>
      <c r="D34" s="32">
        <f>+COGC.C!D38+'COG C.C.(2)'!D35+'COG C.C. (3)'!D33</f>
        <v>83679036</v>
      </c>
      <c r="E34" s="127">
        <f>+COGC.C!E38+'COG C.C.(2)'!E35+'COG C.C. (3)'!E33</f>
        <v>-1768635</v>
      </c>
      <c r="F34" s="32">
        <f>+COGC.C!F38+'COG C.C.(2)'!F35+'COG C.C. (3)'!F33</f>
        <v>81910400</v>
      </c>
      <c r="G34" s="32">
        <f>+COGC.C!G38+'COG C.C.(2)'!G35+'COG C.C. (3)'!G33</f>
        <v>52459252</v>
      </c>
      <c r="H34" s="32">
        <f>+COGC.C!H38+'COG C.C.(2)'!H35+'COG C.C. (3)'!H33</f>
        <v>47902552</v>
      </c>
      <c r="I34" s="32">
        <f>+COGC.C!I38+'COG C.C.(2)'!I35+'COG C.C. (3)'!I33-1</f>
        <v>29451148</v>
      </c>
    </row>
    <row r="36" spans="2:10" x14ac:dyDescent="0.25">
      <c r="D36" s="23"/>
      <c r="E36" s="23"/>
      <c r="F36" s="23"/>
      <c r="G36" s="23"/>
      <c r="H36" s="23"/>
      <c r="I36" s="23"/>
    </row>
    <row r="37" spans="2:10" x14ac:dyDescent="0.25">
      <c r="D37" s="23"/>
      <c r="E37" s="23"/>
      <c r="F37" s="23"/>
      <c r="G37" s="23"/>
      <c r="H37" s="23"/>
      <c r="I37" s="23"/>
    </row>
    <row r="38" spans="2:10" x14ac:dyDescent="0.25">
      <c r="D38" s="23"/>
      <c r="E38" s="23"/>
      <c r="F38" s="23"/>
      <c r="G38" s="23"/>
      <c r="H38" s="23"/>
      <c r="I38" s="23"/>
    </row>
    <row r="39" spans="2:10" x14ac:dyDescent="0.25">
      <c r="D39" s="23"/>
      <c r="E39" s="23"/>
      <c r="F39" s="23"/>
      <c r="G39" s="23"/>
      <c r="H39" s="23"/>
      <c r="I39" s="23"/>
    </row>
    <row r="40" spans="2:10" x14ac:dyDescent="0.25">
      <c r="D40" s="23"/>
      <c r="E40" s="23"/>
      <c r="F40" s="23"/>
      <c r="G40" s="23"/>
      <c r="H40" s="23"/>
      <c r="I40" s="23"/>
    </row>
  </sheetData>
  <mergeCells count="10">
    <mergeCell ref="B10:C10"/>
    <mergeCell ref="B18:C18"/>
    <mergeCell ref="B22:C22"/>
    <mergeCell ref="B1:I1"/>
    <mergeCell ref="B3:I3"/>
    <mergeCell ref="B4:I4"/>
    <mergeCell ref="B5:I5"/>
    <mergeCell ref="B7:C9"/>
    <mergeCell ref="D7:H7"/>
    <mergeCell ref="I7:I8"/>
  </mergeCells>
  <printOptions horizontalCentered="1"/>
  <pageMargins left="0.23622047244094491" right="0.23622047244094491" top="0.74803149606299213" bottom="0.74803149606299213" header="0" footer="0"/>
  <pageSetup scale="95" orientation="landscape" horizontalDpi="300" verticalDpi="300" r:id="rId1"/>
  <headerFooter>
    <oddFooter>&amp;R&amp;8Presupuestaria/&amp;P+1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view="pageBreakPreview" topLeftCell="A19" zoomScaleSheetLayoutView="100" workbookViewId="0">
      <selection activeCell="H37" sqref="H37"/>
    </sheetView>
  </sheetViews>
  <sheetFormatPr baseColWidth="10" defaultRowHeight="15" x14ac:dyDescent="0.25"/>
  <cols>
    <col min="1" max="1" width="1.5703125" style="3" customWidth="1"/>
    <col min="2" max="2" width="4.5703125" style="47" customWidth="1"/>
    <col min="3" max="3" width="60.28515625" style="14" customWidth="1"/>
    <col min="4" max="9" width="12.7109375" style="14" customWidth="1"/>
    <col min="10" max="10" width="3.28515625" style="3" customWidth="1"/>
  </cols>
  <sheetData>
    <row r="1" spans="1:10" x14ac:dyDescent="0.25">
      <c r="B1" s="138" t="s">
        <v>175</v>
      </c>
      <c r="C1" s="138"/>
      <c r="D1" s="138"/>
      <c r="E1" s="138"/>
      <c r="F1" s="138"/>
      <c r="G1" s="138"/>
      <c r="H1" s="138"/>
      <c r="I1" s="138"/>
    </row>
    <row r="2" spans="1:10" x14ac:dyDescent="0.25">
      <c r="B2" s="138" t="s">
        <v>176</v>
      </c>
      <c r="C2" s="138"/>
      <c r="D2" s="138"/>
      <c r="E2" s="138"/>
      <c r="F2" s="138"/>
      <c r="G2" s="138"/>
      <c r="H2" s="138"/>
      <c r="I2" s="138"/>
    </row>
    <row r="3" spans="1:10" x14ac:dyDescent="0.25">
      <c r="B3" s="138" t="s">
        <v>0</v>
      </c>
      <c r="C3" s="138"/>
      <c r="D3" s="138"/>
      <c r="E3" s="138"/>
      <c r="F3" s="138"/>
      <c r="G3" s="138"/>
      <c r="H3" s="138"/>
      <c r="I3" s="138"/>
    </row>
    <row r="4" spans="1:10" x14ac:dyDescent="0.25">
      <c r="B4" s="138" t="s">
        <v>94</v>
      </c>
      <c r="C4" s="138"/>
      <c r="D4" s="138"/>
      <c r="E4" s="138"/>
      <c r="F4" s="138"/>
      <c r="G4" s="138"/>
      <c r="H4" s="138"/>
      <c r="I4" s="138"/>
    </row>
    <row r="5" spans="1:10" s="3" customFormat="1" x14ac:dyDescent="0.25">
      <c r="B5" s="138" t="s">
        <v>179</v>
      </c>
      <c r="C5" s="138"/>
      <c r="D5" s="138"/>
      <c r="E5" s="138"/>
      <c r="F5" s="138"/>
      <c r="G5" s="138"/>
      <c r="H5" s="138"/>
      <c r="I5" s="138"/>
    </row>
    <row r="6" spans="1:10" ht="6.75" customHeight="1" x14ac:dyDescent="0.25">
      <c r="B6" s="2"/>
      <c r="C6" s="2"/>
      <c r="D6" s="2"/>
      <c r="E6" s="2"/>
      <c r="F6" s="2"/>
      <c r="G6" s="2"/>
      <c r="H6" s="2"/>
      <c r="I6" s="2"/>
    </row>
    <row r="7" spans="1:10" x14ac:dyDescent="0.25">
      <c r="B7" s="135" t="s">
        <v>2</v>
      </c>
      <c r="C7" s="135"/>
      <c r="D7" s="137" t="s">
        <v>19</v>
      </c>
      <c r="E7" s="137"/>
      <c r="F7" s="137"/>
      <c r="G7" s="137"/>
      <c r="H7" s="137"/>
      <c r="I7" s="137" t="s">
        <v>4</v>
      </c>
    </row>
    <row r="8" spans="1:10" ht="22.5" x14ac:dyDescent="0.25">
      <c r="B8" s="135"/>
      <c r="C8" s="135"/>
      <c r="D8" s="116" t="s">
        <v>5</v>
      </c>
      <c r="E8" s="116" t="s">
        <v>6</v>
      </c>
      <c r="F8" s="116" t="s">
        <v>7</v>
      </c>
      <c r="G8" s="116" t="s">
        <v>8</v>
      </c>
      <c r="H8" s="116" t="s">
        <v>9</v>
      </c>
      <c r="I8" s="137"/>
    </row>
    <row r="9" spans="1:10" x14ac:dyDescent="0.25">
      <c r="B9" s="135"/>
      <c r="C9" s="135"/>
      <c r="D9" s="116">
        <v>1</v>
      </c>
      <c r="E9" s="116">
        <v>2</v>
      </c>
      <c r="F9" s="116" t="s">
        <v>10</v>
      </c>
      <c r="G9" s="116">
        <v>4</v>
      </c>
      <c r="H9" s="116">
        <v>5</v>
      </c>
      <c r="I9" s="116" t="s">
        <v>11</v>
      </c>
    </row>
    <row r="10" spans="1:10" s="39" customFormat="1" ht="12" customHeight="1" x14ac:dyDescent="0.25">
      <c r="A10" s="37"/>
      <c r="B10" s="35"/>
      <c r="C10" s="12"/>
      <c r="D10" s="36"/>
      <c r="E10" s="36"/>
      <c r="F10" s="36"/>
      <c r="G10" s="36"/>
      <c r="H10" s="36"/>
      <c r="I10" s="36"/>
      <c r="J10" s="37"/>
    </row>
    <row r="11" spans="1:10" s="39" customFormat="1" ht="12" customHeight="1" x14ac:dyDescent="0.25">
      <c r="A11" s="37"/>
      <c r="B11" s="145" t="s">
        <v>95</v>
      </c>
      <c r="C11" s="146"/>
      <c r="D11" s="28">
        <f t="shared" ref="D11:I11" si="0">SUM(D12:D19)</f>
        <v>0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37"/>
    </row>
    <row r="12" spans="1:10" s="39" customFormat="1" ht="12" customHeight="1" x14ac:dyDescent="0.25">
      <c r="A12" s="37"/>
      <c r="B12" s="40"/>
      <c r="C12" s="41" t="s">
        <v>96</v>
      </c>
      <c r="D12" s="11">
        <v>0</v>
      </c>
      <c r="E12" s="11">
        <v>0</v>
      </c>
      <c r="F12" s="11">
        <f>D12+E12</f>
        <v>0</v>
      </c>
      <c r="G12" s="11">
        <v>0</v>
      </c>
      <c r="H12" s="11">
        <v>0</v>
      </c>
      <c r="I12" s="11">
        <f>F12-G12</f>
        <v>0</v>
      </c>
      <c r="J12" s="37"/>
    </row>
    <row r="13" spans="1:10" s="39" customFormat="1" ht="12" customHeight="1" x14ac:dyDescent="0.25">
      <c r="A13" s="37"/>
      <c r="B13" s="40"/>
      <c r="C13" s="41" t="s">
        <v>97</v>
      </c>
      <c r="D13" s="11">
        <v>0</v>
      </c>
      <c r="E13" s="11">
        <v>0</v>
      </c>
      <c r="F13" s="11">
        <f t="shared" ref="F13:F19" si="1">D13+E13</f>
        <v>0</v>
      </c>
      <c r="G13" s="11">
        <v>0</v>
      </c>
      <c r="H13" s="11">
        <v>0</v>
      </c>
      <c r="I13" s="11">
        <f>F13-G13</f>
        <v>0</v>
      </c>
      <c r="J13" s="37"/>
    </row>
    <row r="14" spans="1:10" s="39" customFormat="1" ht="12" customHeight="1" x14ac:dyDescent="0.25">
      <c r="A14" s="37"/>
      <c r="B14" s="40"/>
      <c r="C14" s="41" t="s">
        <v>98</v>
      </c>
      <c r="D14" s="11">
        <v>0</v>
      </c>
      <c r="E14" s="11">
        <v>0</v>
      </c>
      <c r="F14" s="11">
        <f t="shared" si="1"/>
        <v>0</v>
      </c>
      <c r="G14" s="11">
        <v>0</v>
      </c>
      <c r="H14" s="11">
        <v>0</v>
      </c>
      <c r="I14" s="11">
        <f t="shared" ref="I14:I19" si="2">F14-G14</f>
        <v>0</v>
      </c>
      <c r="J14" s="37"/>
    </row>
    <row r="15" spans="1:10" s="39" customFormat="1" ht="12" customHeight="1" x14ac:dyDescent="0.25">
      <c r="A15" s="37"/>
      <c r="B15" s="40"/>
      <c r="C15" s="41" t="s">
        <v>99</v>
      </c>
      <c r="D15" s="11">
        <v>0</v>
      </c>
      <c r="E15" s="11">
        <v>0</v>
      </c>
      <c r="F15" s="11">
        <f t="shared" si="1"/>
        <v>0</v>
      </c>
      <c r="G15" s="11">
        <v>0</v>
      </c>
      <c r="H15" s="11">
        <v>0</v>
      </c>
      <c r="I15" s="11">
        <f t="shared" si="2"/>
        <v>0</v>
      </c>
      <c r="J15" s="37"/>
    </row>
    <row r="16" spans="1:10" s="39" customFormat="1" ht="12" customHeight="1" x14ac:dyDescent="0.25">
      <c r="A16" s="37"/>
      <c r="B16" s="40"/>
      <c r="C16" s="41" t="s">
        <v>100</v>
      </c>
      <c r="D16" s="11">
        <v>0</v>
      </c>
      <c r="E16" s="11">
        <v>0</v>
      </c>
      <c r="F16" s="11">
        <f t="shared" si="1"/>
        <v>0</v>
      </c>
      <c r="G16" s="11">
        <v>0</v>
      </c>
      <c r="H16" s="11">
        <v>0</v>
      </c>
      <c r="I16" s="11">
        <f t="shared" si="2"/>
        <v>0</v>
      </c>
      <c r="J16" s="37"/>
    </row>
    <row r="17" spans="1:10" s="39" customFormat="1" ht="12" customHeight="1" x14ac:dyDescent="0.25">
      <c r="A17" s="37"/>
      <c r="B17" s="40"/>
      <c r="C17" s="41" t="s">
        <v>101</v>
      </c>
      <c r="D17" s="11">
        <v>0</v>
      </c>
      <c r="E17" s="11">
        <v>0</v>
      </c>
      <c r="F17" s="11">
        <f t="shared" si="1"/>
        <v>0</v>
      </c>
      <c r="G17" s="11">
        <v>0</v>
      </c>
      <c r="H17" s="11">
        <v>0</v>
      </c>
      <c r="I17" s="11">
        <f t="shared" si="2"/>
        <v>0</v>
      </c>
      <c r="J17" s="37"/>
    </row>
    <row r="18" spans="1:10" s="39" customFormat="1" ht="12" customHeight="1" x14ac:dyDescent="0.25">
      <c r="A18" s="37"/>
      <c r="B18" s="40"/>
      <c r="C18" s="41" t="s">
        <v>102</v>
      </c>
      <c r="D18" s="11">
        <v>0</v>
      </c>
      <c r="E18" s="11">
        <v>0</v>
      </c>
      <c r="F18" s="11">
        <f t="shared" si="1"/>
        <v>0</v>
      </c>
      <c r="G18" s="11">
        <v>0</v>
      </c>
      <c r="H18" s="11">
        <v>0</v>
      </c>
      <c r="I18" s="11">
        <f t="shared" si="2"/>
        <v>0</v>
      </c>
      <c r="J18" s="37"/>
    </row>
    <row r="19" spans="1:10" s="44" customFormat="1" ht="12" customHeight="1" x14ac:dyDescent="0.25">
      <c r="A19" s="43"/>
      <c r="B19" s="40"/>
      <c r="C19" s="41" t="s">
        <v>47</v>
      </c>
      <c r="D19" s="11">
        <v>0</v>
      </c>
      <c r="E19" s="11">
        <v>0</v>
      </c>
      <c r="F19" s="11">
        <f t="shared" si="1"/>
        <v>0</v>
      </c>
      <c r="G19" s="11">
        <v>0</v>
      </c>
      <c r="H19" s="11">
        <v>0</v>
      </c>
      <c r="I19" s="11">
        <f t="shared" si="2"/>
        <v>0</v>
      </c>
      <c r="J19" s="43"/>
    </row>
    <row r="20" spans="1:10" s="39" customFormat="1" ht="12" customHeight="1" x14ac:dyDescent="0.25">
      <c r="A20" s="37"/>
      <c r="B20" s="145" t="s">
        <v>103</v>
      </c>
      <c r="C20" s="146"/>
      <c r="D20" s="28">
        <f t="shared" ref="D20:I20" si="3">SUM(D21:D27)</f>
        <v>83679036</v>
      </c>
      <c r="E20" s="128">
        <f t="shared" si="3"/>
        <v>-1768635</v>
      </c>
      <c r="F20" s="28">
        <f t="shared" si="3"/>
        <v>81910400</v>
      </c>
      <c r="G20" s="28">
        <f t="shared" si="3"/>
        <v>52459252</v>
      </c>
      <c r="H20" s="28">
        <f t="shared" si="3"/>
        <v>47902552</v>
      </c>
      <c r="I20" s="28">
        <f t="shared" si="3"/>
        <v>29451148</v>
      </c>
      <c r="J20" s="37"/>
    </row>
    <row r="21" spans="1:10" s="39" customFormat="1" ht="12" customHeight="1" x14ac:dyDescent="0.25">
      <c r="A21" s="37"/>
      <c r="B21" s="40"/>
      <c r="C21" s="41" t="s">
        <v>104</v>
      </c>
      <c r="D21" s="59">
        <v>0</v>
      </c>
      <c r="E21" s="59">
        <v>0</v>
      </c>
      <c r="F21" s="59">
        <f>D21+E21</f>
        <v>0</v>
      </c>
      <c r="G21" s="59">
        <v>0</v>
      </c>
      <c r="H21" s="59">
        <v>0</v>
      </c>
      <c r="I21" s="59">
        <f>F21-G21</f>
        <v>0</v>
      </c>
      <c r="J21" s="37"/>
    </row>
    <row r="22" spans="1:10" s="39" customFormat="1" ht="12" customHeight="1" x14ac:dyDescent="0.25">
      <c r="A22" s="37"/>
      <c r="B22" s="40"/>
      <c r="C22" s="41" t="s">
        <v>105</v>
      </c>
      <c r="D22" s="59">
        <v>0</v>
      </c>
      <c r="E22" s="59">
        <v>0</v>
      </c>
      <c r="F22" s="59">
        <f t="shared" ref="F22:F27" si="4">D22+E22</f>
        <v>0</v>
      </c>
      <c r="G22" s="59">
        <v>0</v>
      </c>
      <c r="H22" s="59">
        <v>0</v>
      </c>
      <c r="I22" s="59">
        <f t="shared" ref="I22:I27" si="5">F22-G22</f>
        <v>0</v>
      </c>
      <c r="J22" s="37"/>
    </row>
    <row r="23" spans="1:10" s="39" customFormat="1" ht="12" customHeight="1" x14ac:dyDescent="0.25">
      <c r="A23" s="37"/>
      <c r="B23" s="40"/>
      <c r="C23" s="41" t="s">
        <v>106</v>
      </c>
      <c r="D23" s="59">
        <v>0</v>
      </c>
      <c r="E23" s="59">
        <v>0</v>
      </c>
      <c r="F23" s="59">
        <f t="shared" si="4"/>
        <v>0</v>
      </c>
      <c r="G23" s="59">
        <v>0</v>
      </c>
      <c r="H23" s="59">
        <v>0</v>
      </c>
      <c r="I23" s="59">
        <f t="shared" si="5"/>
        <v>0</v>
      </c>
      <c r="J23" s="37"/>
    </row>
    <row r="24" spans="1:10" s="39" customFormat="1" ht="12" customHeight="1" x14ac:dyDescent="0.25">
      <c r="A24" s="37"/>
      <c r="B24" s="40"/>
      <c r="C24" s="41" t="s">
        <v>107</v>
      </c>
      <c r="D24" s="59">
        <v>83679036</v>
      </c>
      <c r="E24" s="129">
        <v>-1768635</v>
      </c>
      <c r="F24" s="59">
        <v>81910400</v>
      </c>
      <c r="G24" s="59">
        <v>52459252</v>
      </c>
      <c r="H24" s="59">
        <v>47902552</v>
      </c>
      <c r="I24" s="59">
        <f t="shared" si="5"/>
        <v>29451148</v>
      </c>
      <c r="J24" s="37"/>
    </row>
    <row r="25" spans="1:10" s="39" customFormat="1" ht="12" customHeight="1" x14ac:dyDescent="0.25">
      <c r="A25" s="37"/>
      <c r="B25" s="40"/>
      <c r="C25" s="41" t="s">
        <v>108</v>
      </c>
      <c r="D25" s="59">
        <v>0</v>
      </c>
      <c r="E25" s="59">
        <v>0</v>
      </c>
      <c r="F25" s="59">
        <f t="shared" si="4"/>
        <v>0</v>
      </c>
      <c r="G25" s="59">
        <v>0</v>
      </c>
      <c r="H25" s="59">
        <v>0</v>
      </c>
      <c r="I25" s="59">
        <f t="shared" si="5"/>
        <v>0</v>
      </c>
      <c r="J25" s="37"/>
    </row>
    <row r="26" spans="1:10" s="39" customFormat="1" ht="12" customHeight="1" x14ac:dyDescent="0.25">
      <c r="A26" s="37"/>
      <c r="B26" s="40"/>
      <c r="C26" s="41" t="s">
        <v>109</v>
      </c>
      <c r="D26" s="59">
        <v>0</v>
      </c>
      <c r="E26" s="59">
        <v>0</v>
      </c>
      <c r="F26" s="59">
        <f t="shared" si="4"/>
        <v>0</v>
      </c>
      <c r="G26" s="59">
        <v>0</v>
      </c>
      <c r="H26" s="59">
        <v>0</v>
      </c>
      <c r="I26" s="59">
        <f t="shared" si="5"/>
        <v>0</v>
      </c>
      <c r="J26" s="37"/>
    </row>
    <row r="27" spans="1:10" s="44" customFormat="1" ht="12" customHeight="1" x14ac:dyDescent="0.25">
      <c r="A27" s="43"/>
      <c r="B27" s="40"/>
      <c r="C27" s="41" t="s">
        <v>110</v>
      </c>
      <c r="D27" s="59">
        <v>0</v>
      </c>
      <c r="E27" s="59">
        <v>0</v>
      </c>
      <c r="F27" s="59">
        <f t="shared" si="4"/>
        <v>0</v>
      </c>
      <c r="G27" s="59">
        <v>0</v>
      </c>
      <c r="H27" s="59">
        <v>0</v>
      </c>
      <c r="I27" s="59">
        <f t="shared" si="5"/>
        <v>0</v>
      </c>
      <c r="J27" s="43"/>
    </row>
    <row r="28" spans="1:10" s="39" customFormat="1" ht="12" customHeight="1" x14ac:dyDescent="0.25">
      <c r="A28" s="37"/>
      <c r="B28" s="145" t="s">
        <v>111</v>
      </c>
      <c r="C28" s="146"/>
      <c r="D28" s="60">
        <f t="shared" ref="D28:I28" si="6">SUM(D29:D37)</f>
        <v>0</v>
      </c>
      <c r="E28" s="60">
        <f t="shared" si="6"/>
        <v>0</v>
      </c>
      <c r="F28" s="60">
        <f t="shared" si="6"/>
        <v>0</v>
      </c>
      <c r="G28" s="60">
        <f t="shared" si="6"/>
        <v>0</v>
      </c>
      <c r="H28" s="60">
        <f t="shared" si="6"/>
        <v>0</v>
      </c>
      <c r="I28" s="60">
        <f t="shared" si="6"/>
        <v>0</v>
      </c>
      <c r="J28" s="37"/>
    </row>
    <row r="29" spans="1:10" s="39" customFormat="1" ht="12" customHeight="1" x14ac:dyDescent="0.25">
      <c r="A29" s="37"/>
      <c r="B29" s="40"/>
      <c r="C29" s="41" t="s">
        <v>112</v>
      </c>
      <c r="D29" s="59">
        <v>0</v>
      </c>
      <c r="E29" s="59">
        <v>0</v>
      </c>
      <c r="F29" s="59">
        <f>D29+E29</f>
        <v>0</v>
      </c>
      <c r="G29" s="59">
        <v>0</v>
      </c>
      <c r="H29" s="59">
        <v>0</v>
      </c>
      <c r="I29" s="59">
        <f>F29-G29</f>
        <v>0</v>
      </c>
      <c r="J29" s="37"/>
    </row>
    <row r="30" spans="1:10" s="39" customFormat="1" ht="12" customHeight="1" x14ac:dyDescent="0.25">
      <c r="A30" s="37"/>
      <c r="B30" s="40"/>
      <c r="C30" s="41" t="s">
        <v>113</v>
      </c>
      <c r="D30" s="59">
        <v>0</v>
      </c>
      <c r="E30" s="59">
        <v>0</v>
      </c>
      <c r="F30" s="59">
        <f t="shared" ref="F30:F37" si="7">D30+E30</f>
        <v>0</v>
      </c>
      <c r="G30" s="59">
        <v>0</v>
      </c>
      <c r="H30" s="59">
        <v>0</v>
      </c>
      <c r="I30" s="59">
        <f t="shared" ref="I30:I37" si="8">F30-G30</f>
        <v>0</v>
      </c>
      <c r="J30" s="37"/>
    </row>
    <row r="31" spans="1:10" s="39" customFormat="1" ht="12" customHeight="1" x14ac:dyDescent="0.25">
      <c r="A31" s="37"/>
      <c r="B31" s="40"/>
      <c r="C31" s="41" t="s">
        <v>114</v>
      </c>
      <c r="D31" s="59">
        <v>0</v>
      </c>
      <c r="E31" s="59">
        <v>0</v>
      </c>
      <c r="F31" s="59">
        <f t="shared" si="7"/>
        <v>0</v>
      </c>
      <c r="G31" s="59">
        <v>0</v>
      </c>
      <c r="H31" s="59">
        <v>0</v>
      </c>
      <c r="I31" s="59">
        <f t="shared" si="8"/>
        <v>0</v>
      </c>
      <c r="J31" s="37"/>
    </row>
    <row r="32" spans="1:10" s="39" customFormat="1" ht="12" customHeight="1" x14ac:dyDescent="0.25">
      <c r="A32" s="37"/>
      <c r="B32" s="40"/>
      <c r="C32" s="41" t="s">
        <v>115</v>
      </c>
      <c r="D32" s="59">
        <v>0</v>
      </c>
      <c r="E32" s="59">
        <v>0</v>
      </c>
      <c r="F32" s="59">
        <f t="shared" si="7"/>
        <v>0</v>
      </c>
      <c r="G32" s="59">
        <v>0</v>
      </c>
      <c r="H32" s="59">
        <v>0</v>
      </c>
      <c r="I32" s="59">
        <f t="shared" si="8"/>
        <v>0</v>
      </c>
      <c r="J32" s="37"/>
    </row>
    <row r="33" spans="1:10" s="39" customFormat="1" ht="12" customHeight="1" x14ac:dyDescent="0.25">
      <c r="A33" s="37"/>
      <c r="B33" s="40"/>
      <c r="C33" s="41" t="s">
        <v>116</v>
      </c>
      <c r="D33" s="59">
        <v>0</v>
      </c>
      <c r="E33" s="59">
        <v>0</v>
      </c>
      <c r="F33" s="59">
        <f t="shared" si="7"/>
        <v>0</v>
      </c>
      <c r="G33" s="59">
        <v>0</v>
      </c>
      <c r="H33" s="59">
        <v>0</v>
      </c>
      <c r="I33" s="59">
        <f t="shared" si="8"/>
        <v>0</v>
      </c>
      <c r="J33" s="37"/>
    </row>
    <row r="34" spans="1:10" s="39" customFormat="1" ht="12" customHeight="1" x14ac:dyDescent="0.25">
      <c r="A34" s="37"/>
      <c r="B34" s="40"/>
      <c r="C34" s="41" t="s">
        <v>117</v>
      </c>
      <c r="D34" s="59">
        <v>0</v>
      </c>
      <c r="E34" s="59">
        <v>0</v>
      </c>
      <c r="F34" s="59">
        <f t="shared" si="7"/>
        <v>0</v>
      </c>
      <c r="G34" s="59">
        <v>0</v>
      </c>
      <c r="H34" s="59">
        <v>0</v>
      </c>
      <c r="I34" s="59">
        <f t="shared" si="8"/>
        <v>0</v>
      </c>
      <c r="J34" s="37"/>
    </row>
    <row r="35" spans="1:10" s="39" customFormat="1" ht="12" customHeight="1" x14ac:dyDescent="0.25">
      <c r="A35" s="37"/>
      <c r="B35" s="40"/>
      <c r="C35" s="41" t="s">
        <v>118</v>
      </c>
      <c r="D35" s="59">
        <v>0</v>
      </c>
      <c r="E35" s="59">
        <v>0</v>
      </c>
      <c r="F35" s="59">
        <f t="shared" si="7"/>
        <v>0</v>
      </c>
      <c r="G35" s="59">
        <v>0</v>
      </c>
      <c r="H35" s="59">
        <v>0</v>
      </c>
      <c r="I35" s="59">
        <f t="shared" si="8"/>
        <v>0</v>
      </c>
      <c r="J35" s="37"/>
    </row>
    <row r="36" spans="1:10" s="39" customFormat="1" ht="12" customHeight="1" x14ac:dyDescent="0.25">
      <c r="A36" s="37"/>
      <c r="B36" s="40"/>
      <c r="C36" s="41" t="s">
        <v>119</v>
      </c>
      <c r="D36" s="59">
        <v>0</v>
      </c>
      <c r="E36" s="59">
        <v>0</v>
      </c>
      <c r="F36" s="59">
        <f t="shared" si="7"/>
        <v>0</v>
      </c>
      <c r="G36" s="59">
        <v>0</v>
      </c>
      <c r="H36" s="59">
        <v>0</v>
      </c>
      <c r="I36" s="59">
        <f t="shared" si="8"/>
        <v>0</v>
      </c>
      <c r="J36" s="37"/>
    </row>
    <row r="37" spans="1:10" s="44" customFormat="1" ht="12" customHeight="1" x14ac:dyDescent="0.25">
      <c r="A37" s="43"/>
      <c r="B37" s="40"/>
      <c r="C37" s="41" t="s">
        <v>120</v>
      </c>
      <c r="D37" s="59">
        <v>0</v>
      </c>
      <c r="E37" s="59">
        <v>0</v>
      </c>
      <c r="F37" s="59">
        <f t="shared" si="7"/>
        <v>0</v>
      </c>
      <c r="G37" s="59">
        <v>0</v>
      </c>
      <c r="H37" s="59">
        <v>0</v>
      </c>
      <c r="I37" s="59">
        <f t="shared" si="8"/>
        <v>0</v>
      </c>
      <c r="J37" s="43"/>
    </row>
    <row r="38" spans="1:10" s="39" customFormat="1" ht="12" customHeight="1" x14ac:dyDescent="0.25">
      <c r="A38" s="37"/>
      <c r="B38" s="145" t="s">
        <v>121</v>
      </c>
      <c r="C38" s="146"/>
      <c r="D38" s="60">
        <f t="shared" ref="D38:I38" si="9">SUM(D39:D42)</f>
        <v>0</v>
      </c>
      <c r="E38" s="60">
        <f t="shared" si="9"/>
        <v>0</v>
      </c>
      <c r="F38" s="60">
        <f t="shared" si="9"/>
        <v>0</v>
      </c>
      <c r="G38" s="60">
        <f t="shared" si="9"/>
        <v>0</v>
      </c>
      <c r="H38" s="60">
        <f t="shared" si="9"/>
        <v>0</v>
      </c>
      <c r="I38" s="60">
        <f t="shared" si="9"/>
        <v>0</v>
      </c>
      <c r="J38" s="37"/>
    </row>
    <row r="39" spans="1:10" s="39" customFormat="1" ht="21" customHeight="1" x14ac:dyDescent="0.25">
      <c r="A39" s="37"/>
      <c r="B39" s="40"/>
      <c r="C39" s="41" t="s">
        <v>122</v>
      </c>
      <c r="D39" s="59">
        <v>0</v>
      </c>
      <c r="E39" s="59">
        <v>0</v>
      </c>
      <c r="F39" s="59">
        <f>D39+E39</f>
        <v>0</v>
      </c>
      <c r="G39" s="59">
        <v>0</v>
      </c>
      <c r="H39" s="59">
        <v>0</v>
      </c>
      <c r="I39" s="59">
        <f>F39-G39</f>
        <v>0</v>
      </c>
      <c r="J39" s="37"/>
    </row>
    <row r="40" spans="1:10" s="39" customFormat="1" ht="12" customHeight="1" x14ac:dyDescent="0.25">
      <c r="A40" s="37"/>
      <c r="B40" s="40"/>
      <c r="C40" s="41" t="s">
        <v>123</v>
      </c>
      <c r="D40" s="59">
        <v>0</v>
      </c>
      <c r="E40" s="59">
        <v>0</v>
      </c>
      <c r="F40" s="59">
        <f>D40+E40</f>
        <v>0</v>
      </c>
      <c r="G40" s="59">
        <v>0</v>
      </c>
      <c r="H40" s="59">
        <v>0</v>
      </c>
      <c r="I40" s="59">
        <f>F40-G40</f>
        <v>0</v>
      </c>
      <c r="J40" s="37"/>
    </row>
    <row r="41" spans="1:10" s="39" customFormat="1" ht="12" customHeight="1" x14ac:dyDescent="0.25">
      <c r="A41" s="37"/>
      <c r="B41" s="40"/>
      <c r="C41" s="41" t="s">
        <v>124</v>
      </c>
      <c r="D41" s="59">
        <v>0</v>
      </c>
      <c r="E41" s="59">
        <v>0</v>
      </c>
      <c r="F41" s="59">
        <f>D41+E41</f>
        <v>0</v>
      </c>
      <c r="G41" s="59">
        <v>0</v>
      </c>
      <c r="H41" s="59">
        <v>0</v>
      </c>
      <c r="I41" s="59">
        <f>F41-G41</f>
        <v>0</v>
      </c>
      <c r="J41" s="37"/>
    </row>
    <row r="42" spans="1:10" x14ac:dyDescent="0.25">
      <c r="B42" s="40"/>
      <c r="C42" s="41" t="s">
        <v>125</v>
      </c>
      <c r="D42" s="59">
        <v>0</v>
      </c>
      <c r="E42" s="59">
        <v>0</v>
      </c>
      <c r="F42" s="59">
        <f>D42+E42</f>
        <v>0</v>
      </c>
      <c r="G42" s="59">
        <v>0</v>
      </c>
      <c r="H42" s="59">
        <v>0</v>
      </c>
      <c r="I42" s="59">
        <f>F42-G42</f>
        <v>0</v>
      </c>
    </row>
    <row r="43" spans="1:10" x14ac:dyDescent="0.25">
      <c r="B43" s="45"/>
      <c r="C43" s="46" t="s">
        <v>17</v>
      </c>
      <c r="D43" s="61">
        <f t="shared" ref="D43:I43" si="10">+D11+D20+D28+D38</f>
        <v>83679036</v>
      </c>
      <c r="E43" s="130">
        <f t="shared" si="10"/>
        <v>-1768635</v>
      </c>
      <c r="F43" s="61">
        <f t="shared" si="10"/>
        <v>81910400</v>
      </c>
      <c r="G43" s="61">
        <f t="shared" si="10"/>
        <v>52459252</v>
      </c>
      <c r="H43" s="61">
        <f t="shared" si="10"/>
        <v>47902552</v>
      </c>
      <c r="I43" s="61">
        <f t="shared" si="10"/>
        <v>29451148</v>
      </c>
    </row>
    <row r="44" spans="1:10" x14ac:dyDescent="0.25">
      <c r="D44" s="23"/>
      <c r="E44" s="23"/>
      <c r="F44" s="23"/>
      <c r="G44" s="23"/>
      <c r="H44" s="23"/>
      <c r="I44" s="23"/>
    </row>
    <row r="45" spans="1:10" x14ac:dyDescent="0.25">
      <c r="D45" s="23"/>
      <c r="E45" s="23"/>
      <c r="F45" s="23"/>
      <c r="G45" s="23"/>
      <c r="H45" s="23"/>
      <c r="I45" s="23"/>
    </row>
    <row r="49" spans="4:9" x14ac:dyDescent="0.25">
      <c r="D49" s="23"/>
      <c r="E49" s="23"/>
      <c r="F49" s="23"/>
      <c r="G49" s="23"/>
      <c r="H49" s="23"/>
      <c r="I49" s="23"/>
    </row>
  </sheetData>
  <mergeCells count="12">
    <mergeCell ref="B11:C11"/>
    <mergeCell ref="B20:C20"/>
    <mergeCell ref="B28:C28"/>
    <mergeCell ref="B38:C38"/>
    <mergeCell ref="B1:I1"/>
    <mergeCell ref="B3:I3"/>
    <mergeCell ref="B4:I4"/>
    <mergeCell ref="B5:I5"/>
    <mergeCell ref="B7:C9"/>
    <mergeCell ref="D7:H7"/>
    <mergeCell ref="I7:I8"/>
    <mergeCell ref="B2:I2"/>
  </mergeCells>
  <printOptions horizontalCentered="1"/>
  <pageMargins left="0.23622047244094491" right="0.23622047244094491" top="0.74803149606299213" bottom="0.74803149606299213" header="0" footer="0"/>
  <pageSetup scale="91" orientation="landscape" horizontalDpi="300" verticalDpi="300" r:id="rId1"/>
  <headerFooter>
    <oddFooter>&amp;R&amp;8Presupuestaria/&amp;P+1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view="pageBreakPreview" zoomScaleSheetLayoutView="100" workbookViewId="0">
      <selection activeCell="B4" sqref="B4:I4"/>
    </sheetView>
  </sheetViews>
  <sheetFormatPr baseColWidth="10" defaultRowHeight="15" x14ac:dyDescent="0.25"/>
  <cols>
    <col min="1" max="1" width="2.42578125" style="3" customWidth="1"/>
    <col min="2" max="2" width="7.7109375" style="14" customWidth="1"/>
    <col min="3" max="3" width="57.28515625" style="14" customWidth="1"/>
    <col min="4" max="9" width="12.7109375" style="14" customWidth="1"/>
    <col min="12" max="14" width="11.42578125" style="110"/>
  </cols>
  <sheetData>
    <row r="1" spans="2:14" ht="18" customHeight="1" x14ac:dyDescent="0.25">
      <c r="B1" s="138" t="s">
        <v>175</v>
      </c>
      <c r="C1" s="138"/>
      <c r="D1" s="138"/>
      <c r="E1" s="138"/>
      <c r="F1" s="138"/>
      <c r="G1" s="138"/>
      <c r="H1" s="138"/>
      <c r="I1" s="138"/>
    </row>
    <row r="2" spans="2:14" ht="18" customHeight="1" x14ac:dyDescent="0.25">
      <c r="B2" s="138" t="s">
        <v>176</v>
      </c>
      <c r="C2" s="138"/>
      <c r="D2" s="138"/>
      <c r="E2" s="138"/>
      <c r="F2" s="138"/>
      <c r="G2" s="138"/>
      <c r="H2" s="138"/>
      <c r="I2" s="138"/>
    </row>
    <row r="3" spans="2:14" ht="18" customHeight="1" x14ac:dyDescent="0.25">
      <c r="B3" s="138" t="s">
        <v>0</v>
      </c>
      <c r="C3" s="138"/>
      <c r="D3" s="138"/>
      <c r="E3" s="138"/>
      <c r="F3" s="138"/>
      <c r="G3" s="138"/>
      <c r="H3" s="138"/>
      <c r="I3" s="138"/>
    </row>
    <row r="4" spans="2:14" ht="18" customHeight="1" x14ac:dyDescent="0.25">
      <c r="B4" s="138" t="s">
        <v>126</v>
      </c>
      <c r="C4" s="138"/>
      <c r="D4" s="138"/>
      <c r="E4" s="138"/>
      <c r="F4" s="138"/>
      <c r="G4" s="138"/>
      <c r="H4" s="138"/>
      <c r="I4" s="138"/>
    </row>
    <row r="5" spans="2:14" s="3" customFormat="1" x14ac:dyDescent="0.25">
      <c r="B5" s="138" t="s">
        <v>179</v>
      </c>
      <c r="C5" s="138"/>
      <c r="D5" s="138"/>
      <c r="E5" s="138"/>
      <c r="F5" s="138"/>
      <c r="G5" s="138"/>
      <c r="H5" s="138"/>
      <c r="I5" s="138"/>
      <c r="L5" s="111"/>
      <c r="M5" s="111"/>
      <c r="N5" s="111"/>
    </row>
    <row r="6" spans="2:14" ht="5.25" customHeight="1" thickBot="1" x14ac:dyDescent="0.3">
      <c r="B6" s="2"/>
      <c r="C6" s="2"/>
      <c r="D6" s="2"/>
      <c r="E6" s="2"/>
      <c r="F6" s="2"/>
      <c r="G6" s="2"/>
      <c r="H6" s="2"/>
      <c r="I6" s="2"/>
    </row>
    <row r="7" spans="2:14" ht="15.75" thickBot="1" x14ac:dyDescent="0.3">
      <c r="B7" s="143" t="s">
        <v>2</v>
      </c>
      <c r="C7" s="143"/>
      <c r="D7" s="144" t="s">
        <v>19</v>
      </c>
      <c r="E7" s="144"/>
      <c r="F7" s="144"/>
      <c r="G7" s="144"/>
      <c r="H7" s="144"/>
      <c r="I7" s="144" t="s">
        <v>4</v>
      </c>
    </row>
    <row r="8" spans="2:14" ht="23.25" thickBot="1" x14ac:dyDescent="0.3">
      <c r="B8" s="143"/>
      <c r="C8" s="143"/>
      <c r="D8" s="119" t="s">
        <v>5</v>
      </c>
      <c r="E8" s="119" t="s">
        <v>6</v>
      </c>
      <c r="F8" s="119" t="s">
        <v>7</v>
      </c>
      <c r="G8" s="119" t="s">
        <v>8</v>
      </c>
      <c r="H8" s="119" t="s">
        <v>9</v>
      </c>
      <c r="I8" s="144"/>
    </row>
    <row r="9" spans="2:14" ht="15" customHeight="1" x14ac:dyDescent="0.25">
      <c r="B9" s="147"/>
      <c r="C9" s="147"/>
      <c r="D9" s="120">
        <v>1</v>
      </c>
      <c r="E9" s="120">
        <v>2</v>
      </c>
      <c r="F9" s="120" t="s">
        <v>10</v>
      </c>
      <c r="G9" s="120">
        <v>4</v>
      </c>
      <c r="H9" s="120">
        <v>5</v>
      </c>
      <c r="I9" s="120" t="s">
        <v>11</v>
      </c>
    </row>
    <row r="10" spans="2:14" ht="20.100000000000001" customHeight="1" x14ac:dyDescent="0.25">
      <c r="B10" s="139"/>
      <c r="C10" s="140"/>
      <c r="D10" s="28"/>
      <c r="E10" s="28"/>
      <c r="F10" s="28"/>
      <c r="G10" s="28"/>
      <c r="H10" s="28"/>
      <c r="I10" s="28"/>
    </row>
    <row r="11" spans="2:14" ht="15" customHeight="1" x14ac:dyDescent="0.25">
      <c r="B11" s="48">
        <v>11</v>
      </c>
      <c r="C11" s="49" t="s">
        <v>127</v>
      </c>
      <c r="D11" s="28">
        <v>0</v>
      </c>
      <c r="E11" s="28">
        <v>0</v>
      </c>
      <c r="F11" s="28">
        <f>+D11+E11</f>
        <v>0</v>
      </c>
      <c r="G11" s="28">
        <v>0</v>
      </c>
      <c r="H11" s="28">
        <v>0</v>
      </c>
      <c r="I11" s="28">
        <f>+F11-G11</f>
        <v>0</v>
      </c>
      <c r="L11" s="112"/>
    </row>
    <row r="12" spans="2:14" ht="15" customHeight="1" x14ac:dyDescent="0.25">
      <c r="B12" s="48"/>
      <c r="C12" s="49"/>
      <c r="D12" s="28"/>
      <c r="E12" s="109"/>
      <c r="F12" s="28"/>
      <c r="G12" s="28"/>
      <c r="H12" s="28"/>
      <c r="I12" s="28"/>
      <c r="L12" s="113"/>
    </row>
    <row r="13" spans="2:14" ht="20.100000000000001" customHeight="1" x14ac:dyDescent="0.25">
      <c r="B13" s="48">
        <v>12</v>
      </c>
      <c r="C13" s="49" t="s">
        <v>170</v>
      </c>
      <c r="D13" s="28">
        <v>0</v>
      </c>
      <c r="E13" s="28">
        <v>0</v>
      </c>
      <c r="F13" s="28">
        <f>+D13+E13</f>
        <v>0</v>
      </c>
      <c r="G13" s="28">
        <v>0</v>
      </c>
      <c r="H13" s="28">
        <v>0</v>
      </c>
      <c r="I13" s="28">
        <f>+F13-G13</f>
        <v>0</v>
      </c>
      <c r="L13" s="114"/>
    </row>
    <row r="14" spans="2:14" ht="15" customHeight="1" x14ac:dyDescent="0.25">
      <c r="B14" s="48"/>
      <c r="C14" s="49"/>
      <c r="D14" s="28"/>
      <c r="E14" s="28"/>
      <c r="F14" s="28"/>
      <c r="G14" s="28"/>
      <c r="H14" s="28"/>
      <c r="I14" s="28"/>
      <c r="L14" s="113"/>
    </row>
    <row r="15" spans="2:14" ht="15" customHeight="1" x14ac:dyDescent="0.25">
      <c r="B15" s="48">
        <v>13</v>
      </c>
      <c r="C15" s="49" t="s">
        <v>174</v>
      </c>
      <c r="D15" s="28">
        <v>0</v>
      </c>
      <c r="E15" s="28">
        <v>0</v>
      </c>
      <c r="F15" s="28">
        <f>+D15+E15</f>
        <v>0</v>
      </c>
      <c r="G15" s="28">
        <v>0</v>
      </c>
      <c r="H15" s="28">
        <v>0</v>
      </c>
      <c r="I15" s="28">
        <f>+F15-G15</f>
        <v>0</v>
      </c>
      <c r="L15" s="114"/>
    </row>
    <row r="16" spans="2:14" ht="20.100000000000001" customHeight="1" x14ac:dyDescent="0.25">
      <c r="B16" s="48"/>
      <c r="C16" s="49"/>
      <c r="D16" s="28"/>
      <c r="E16" s="28"/>
      <c r="F16" s="28"/>
      <c r="G16" s="28"/>
      <c r="H16" s="28"/>
      <c r="I16" s="28"/>
      <c r="L16" s="113"/>
    </row>
    <row r="17" spans="2:12" ht="15" customHeight="1" x14ac:dyDescent="0.25">
      <c r="B17" s="48">
        <v>14</v>
      </c>
      <c r="C17" s="49" t="s">
        <v>171</v>
      </c>
      <c r="D17" s="28">
        <v>17187481</v>
      </c>
      <c r="E17" s="128">
        <v>-8339337</v>
      </c>
      <c r="F17" s="28">
        <f>+D17+E17</f>
        <v>8848144</v>
      </c>
      <c r="G17" s="28">
        <v>5122022</v>
      </c>
      <c r="H17" s="28">
        <v>5117604</v>
      </c>
      <c r="I17" s="28">
        <f>+F17-G17</f>
        <v>3726122</v>
      </c>
      <c r="L17" s="114"/>
    </row>
    <row r="18" spans="2:12" ht="15" customHeight="1" x14ac:dyDescent="0.25">
      <c r="B18" s="48"/>
      <c r="C18" s="49"/>
      <c r="D18" s="28"/>
      <c r="E18" s="28"/>
      <c r="F18" s="28"/>
      <c r="G18" s="28"/>
      <c r="H18" s="28"/>
      <c r="I18" s="28"/>
      <c r="L18" s="113"/>
    </row>
    <row r="19" spans="2:12" ht="20.100000000000001" customHeight="1" x14ac:dyDescent="0.25">
      <c r="B19" s="48">
        <v>15</v>
      </c>
      <c r="C19" s="49" t="s">
        <v>167</v>
      </c>
      <c r="D19" s="28">
        <v>0</v>
      </c>
      <c r="E19" s="28">
        <v>0</v>
      </c>
      <c r="F19" s="28">
        <f>+D19+E19</f>
        <v>0</v>
      </c>
      <c r="G19" s="28">
        <v>0</v>
      </c>
      <c r="H19" s="28">
        <v>0</v>
      </c>
      <c r="I19" s="28">
        <f>+F19-G19</f>
        <v>0</v>
      </c>
      <c r="L19" s="114"/>
    </row>
    <row r="20" spans="2:12" ht="15" customHeight="1" x14ac:dyDescent="0.25">
      <c r="B20" s="48"/>
      <c r="C20" s="49"/>
      <c r="D20" s="28"/>
      <c r="E20" s="28"/>
      <c r="F20" s="28"/>
      <c r="G20" s="28"/>
      <c r="H20" s="28"/>
      <c r="I20" s="28"/>
      <c r="L20" s="113"/>
    </row>
    <row r="21" spans="2:12" ht="15" customHeight="1" x14ac:dyDescent="0.25">
      <c r="B21" s="48">
        <v>16</v>
      </c>
      <c r="C21" s="49" t="s">
        <v>168</v>
      </c>
      <c r="D21" s="28">
        <v>66491555</v>
      </c>
      <c r="E21" s="28">
        <f>6570701-110000</f>
        <v>6460701</v>
      </c>
      <c r="F21" s="28">
        <f>+D21+E21</f>
        <v>72952256</v>
      </c>
      <c r="G21" s="28">
        <f>47337230-110000</f>
        <v>47227230</v>
      </c>
      <c r="H21" s="28">
        <f>42784948-110000</f>
        <v>42674948</v>
      </c>
      <c r="I21" s="28">
        <f>+F21-G21</f>
        <v>25725026</v>
      </c>
      <c r="L21" s="114"/>
    </row>
    <row r="22" spans="2:12" ht="20.100000000000001" customHeight="1" x14ac:dyDescent="0.25">
      <c r="B22" s="48"/>
      <c r="C22" s="49"/>
      <c r="D22" s="28"/>
      <c r="E22" s="28"/>
      <c r="F22" s="28"/>
      <c r="G22" s="28"/>
      <c r="H22" s="28"/>
      <c r="I22" s="28"/>
      <c r="L22" s="113"/>
    </row>
    <row r="23" spans="2:12" ht="15" customHeight="1" x14ac:dyDescent="0.25">
      <c r="B23" s="48">
        <v>17</v>
      </c>
      <c r="C23" s="49" t="s">
        <v>172</v>
      </c>
      <c r="D23" s="28">
        <v>0</v>
      </c>
      <c r="E23" s="28">
        <v>0</v>
      </c>
      <c r="F23" s="28">
        <f>+D23+E23</f>
        <v>0</v>
      </c>
      <c r="G23" s="28">
        <v>0</v>
      </c>
      <c r="H23" s="28">
        <v>0</v>
      </c>
      <c r="I23" s="28">
        <f>+F23-G23</f>
        <v>0</v>
      </c>
      <c r="L23" s="114"/>
    </row>
    <row r="24" spans="2:12" ht="15" customHeight="1" x14ac:dyDescent="0.25">
      <c r="B24" s="48"/>
      <c r="C24" s="49"/>
      <c r="D24" s="28"/>
      <c r="E24" s="28"/>
      <c r="F24" s="28"/>
      <c r="G24" s="28"/>
      <c r="H24" s="28"/>
      <c r="I24" s="28"/>
      <c r="L24" s="113"/>
    </row>
    <row r="25" spans="2:12" ht="20.100000000000001" customHeight="1" x14ac:dyDescent="0.25">
      <c r="B25" s="48"/>
      <c r="C25" s="49"/>
      <c r="D25" s="28"/>
      <c r="E25" s="28"/>
      <c r="F25" s="28"/>
      <c r="G25" s="28"/>
      <c r="H25" s="28"/>
      <c r="I25" s="28"/>
      <c r="L25" s="114"/>
    </row>
    <row r="26" spans="2:12" ht="15" customHeight="1" x14ac:dyDescent="0.25">
      <c r="B26" s="48"/>
      <c r="C26" s="49"/>
      <c r="D26" s="28"/>
      <c r="E26" s="28"/>
      <c r="F26" s="28"/>
      <c r="G26" s="28"/>
      <c r="H26" s="28"/>
      <c r="I26" s="28"/>
    </row>
    <row r="27" spans="2:12" ht="15" customHeight="1" x14ac:dyDescent="0.25">
      <c r="B27" s="48">
        <v>25</v>
      </c>
      <c r="C27" s="49" t="s">
        <v>169</v>
      </c>
      <c r="D27" s="28">
        <v>0</v>
      </c>
      <c r="E27" s="28">
        <v>110000</v>
      </c>
      <c r="F27" s="28">
        <f>+D27+E27</f>
        <v>110000</v>
      </c>
      <c r="G27" s="28">
        <v>109999.99</v>
      </c>
      <c r="H27" s="28">
        <v>110000</v>
      </c>
      <c r="I27" s="28">
        <f>+F27-G27</f>
        <v>9.9999999947613105E-3</v>
      </c>
    </row>
    <row r="28" spans="2:12" ht="20.100000000000001" customHeight="1" x14ac:dyDescent="0.25">
      <c r="B28" s="48"/>
      <c r="C28" s="49"/>
      <c r="D28" s="28"/>
      <c r="E28" s="28"/>
      <c r="F28" s="28"/>
      <c r="G28" s="28"/>
      <c r="H28" s="28"/>
      <c r="I28" s="28"/>
    </row>
    <row r="29" spans="2:12" ht="15.75" customHeight="1" x14ac:dyDescent="0.25">
      <c r="B29" s="48">
        <v>26</v>
      </c>
      <c r="C29" s="49" t="s">
        <v>173</v>
      </c>
      <c r="D29" s="28"/>
      <c r="E29" s="28"/>
      <c r="F29" s="28"/>
      <c r="G29" s="28"/>
      <c r="H29" s="28"/>
      <c r="I29" s="28"/>
    </row>
    <row r="30" spans="2:12" ht="17.25" customHeight="1" x14ac:dyDescent="0.25">
      <c r="B30" s="48"/>
      <c r="C30" s="49"/>
      <c r="D30" s="28"/>
      <c r="E30" s="28"/>
      <c r="F30" s="28"/>
      <c r="G30" s="28"/>
      <c r="H30" s="28"/>
      <c r="I30" s="28"/>
    </row>
    <row r="31" spans="2:12" ht="15" customHeight="1" x14ac:dyDescent="0.25">
      <c r="B31" s="48">
        <v>27</v>
      </c>
      <c r="C31" s="49" t="s">
        <v>166</v>
      </c>
      <c r="D31" s="28">
        <v>0</v>
      </c>
      <c r="E31" s="28">
        <v>0</v>
      </c>
      <c r="F31" s="28">
        <f>+D31+E31</f>
        <v>0</v>
      </c>
      <c r="G31" s="28">
        <v>0</v>
      </c>
      <c r="H31" s="28">
        <v>0</v>
      </c>
      <c r="I31" s="28">
        <f>+F31-G31</f>
        <v>0</v>
      </c>
    </row>
    <row r="32" spans="2:12" ht="15" customHeight="1" x14ac:dyDescent="0.25">
      <c r="B32" s="48"/>
      <c r="C32" s="49"/>
      <c r="D32" s="28"/>
      <c r="E32" s="28"/>
      <c r="F32" s="28"/>
      <c r="G32" s="28"/>
      <c r="H32" s="28"/>
      <c r="I32" s="28"/>
    </row>
    <row r="33" spans="2:11" x14ac:dyDescent="0.25">
      <c r="B33" s="48"/>
      <c r="C33" s="49"/>
      <c r="D33" s="28"/>
      <c r="E33" s="28"/>
      <c r="F33" s="28"/>
      <c r="G33" s="28"/>
      <c r="H33" s="28"/>
      <c r="I33" s="28"/>
    </row>
    <row r="34" spans="2:11" x14ac:dyDescent="0.25">
      <c r="B34" s="48"/>
      <c r="C34" s="49"/>
      <c r="D34" s="28"/>
      <c r="E34" s="28"/>
      <c r="F34" s="28"/>
      <c r="G34" s="28"/>
      <c r="H34" s="28"/>
      <c r="I34" s="28"/>
    </row>
    <row r="35" spans="2:11" x14ac:dyDescent="0.25">
      <c r="B35" s="48"/>
      <c r="C35" s="49"/>
      <c r="D35" s="28"/>
      <c r="E35" s="28"/>
      <c r="F35" s="28"/>
      <c r="G35" s="28"/>
      <c r="H35" s="28"/>
      <c r="I35" s="28"/>
    </row>
    <row r="36" spans="2:11" x14ac:dyDescent="0.25">
      <c r="B36" s="48"/>
      <c r="C36" s="49"/>
      <c r="D36" s="28"/>
      <c r="E36" s="28"/>
      <c r="F36" s="28"/>
      <c r="G36" s="28"/>
      <c r="H36" s="28"/>
      <c r="I36" s="28"/>
    </row>
    <row r="37" spans="2:11" x14ac:dyDescent="0.25">
      <c r="B37" s="30"/>
      <c r="C37" s="31" t="s">
        <v>128</v>
      </c>
      <c r="D37" s="32">
        <f t="shared" ref="D37:I37" si="0">SUM(D10:D31)</f>
        <v>83679036</v>
      </c>
      <c r="E37" s="127">
        <f t="shared" si="0"/>
        <v>-1768636</v>
      </c>
      <c r="F37" s="32">
        <f t="shared" si="0"/>
        <v>81910400</v>
      </c>
      <c r="G37" s="32">
        <f t="shared" si="0"/>
        <v>52459251.990000002</v>
      </c>
      <c r="H37" s="32">
        <f t="shared" si="0"/>
        <v>47902552</v>
      </c>
      <c r="I37" s="32">
        <f t="shared" si="0"/>
        <v>29451148.010000002</v>
      </c>
      <c r="J37" s="131"/>
      <c r="K37" s="132"/>
    </row>
  </sheetData>
  <mergeCells count="9">
    <mergeCell ref="B10:C10"/>
    <mergeCell ref="B4:I4"/>
    <mergeCell ref="B1:I1"/>
    <mergeCell ref="B3:I3"/>
    <mergeCell ref="B5:I5"/>
    <mergeCell ref="B7:C9"/>
    <mergeCell ref="D7:H7"/>
    <mergeCell ref="I7:I8"/>
    <mergeCell ref="B2:I2"/>
  </mergeCells>
  <printOptions horizontalCentered="1"/>
  <pageMargins left="0.23622047244094491" right="0.23622047244094491" top="0.74803149606299213" bottom="0.74803149606299213" header="0" footer="0"/>
  <pageSetup scale="86" orientation="landscape" horizontalDpi="300" verticalDpi="300" r:id="rId1"/>
  <headerFooter>
    <oddFooter>&amp;R&amp;8Presupuestaria/&amp;P+1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EAI</vt:lpstr>
      <vt:lpstr>CLAS.ADMVA. (1)</vt:lpstr>
      <vt:lpstr>CLAS.ADMVA.</vt:lpstr>
      <vt:lpstr>CTG</vt:lpstr>
      <vt:lpstr>COGC.C</vt:lpstr>
      <vt:lpstr>COG C.C.(2)</vt:lpstr>
      <vt:lpstr>COG C.C. (3)</vt:lpstr>
      <vt:lpstr>CFG</vt:lpstr>
      <vt:lpstr>FTE.</vt:lpstr>
      <vt:lpstr>End Neto</vt:lpstr>
      <vt:lpstr>Int</vt:lpstr>
      <vt:lpstr>CFG!Área_de_impresión</vt:lpstr>
      <vt:lpstr>CLAS.ADMVA.!Área_de_impresión</vt:lpstr>
      <vt:lpstr>'CLAS.ADMVA. (1)'!Área_de_impresión</vt:lpstr>
      <vt:lpstr>'COG C.C. (3)'!Área_de_impresión</vt:lpstr>
      <vt:lpstr>'COG C.C.(2)'!Área_de_impresión</vt:lpstr>
      <vt:lpstr>COGC.C!Área_de_impresión</vt:lpstr>
      <vt:lpstr>CTG!Área_de_impresión</vt:lpstr>
      <vt:lpstr>'End Neto'!Área_de_impresión</vt:lpstr>
      <vt:lpstr>FTE.!Área_de_impresión</vt:lpstr>
      <vt:lpstr>Int!Área_de_impresión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Informatica 4</cp:lastModifiedBy>
  <cp:lastPrinted>2020-07-23T18:36:47Z</cp:lastPrinted>
  <dcterms:created xsi:type="dcterms:W3CDTF">2016-12-12T16:31:24Z</dcterms:created>
  <dcterms:modified xsi:type="dcterms:W3CDTF">2020-07-24T20:25:14Z</dcterms:modified>
</cp:coreProperties>
</file>